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filterPrivacy="1" showInkAnnotation="0" autoCompressPictures="0"/>
  <xr:revisionPtr revIDLastSave="0" documentId="13_ncr:1_{F01DCF54-65CD-4B1B-BD01-FA74F06AC38D}" xr6:coauthVersionLast="47" xr6:coauthVersionMax="47" xr10:uidLastSave="{00000000-0000-0000-0000-000000000000}"/>
  <bookViews>
    <workbookView xWindow="16080" yWindow="-120" windowWidth="16440" windowHeight="28440" tabRatio="745" firstSheet="4"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r:id="rId8"/>
    <sheet name="収益・費用明細書(様式11)" sheetId="21" r:id="rId9"/>
    <sheet name="差異発生理由書(様式12)" sheetId="28" r:id="rId10"/>
    <sheet name="預金出納帳（様式52）" sheetId="80" r:id="rId11"/>
    <sheet name="現金出納帳（様式53）" sheetId="93" r:id="rId12"/>
  </sheets>
  <definedNames>
    <definedName name="_xlnm.Print_Area" localSheetId="2">'委員会年間事業予算管理表(様式1)'!$A$1:$I$42</definedName>
    <definedName name="_xlnm.Print_Area" localSheetId="5">'見積企業一覧表(様式4)'!$A$1:$H$48</definedName>
    <definedName name="_xlnm.Print_Area" localSheetId="6">'講師等出演依頼承諾書(様式5)10％対応 '!$A:$I</definedName>
    <definedName name="_xlnm.Print_Area" localSheetId="9">'差異発生理由書(様式12)'!$A$1:$G$37</definedName>
    <definedName name="_xlnm.Print_Area" localSheetId="0">財審様式!$A$1:$Q$53</definedName>
    <definedName name="_xlnm.Print_Area" localSheetId="4">'収益・費用明細書(様式3)'!$A$1:$H$62</definedName>
    <definedName name="_xlnm.Print_Area" localSheetId="7">'収支決算報告書(様式10)'!$A$1:$F$36</definedName>
    <definedName name="_xlnm.Print_Area" localSheetId="1">注意事項!$A$1:$C$106</definedName>
  </definedNames>
  <calcPr calcId="191029"/>
  <webPublishObjects count="9">
    <webPublishObject id="31334" divId="yosan_31334" destinationFile="C:\Users\sochi\Desktop\2022.11-seihuku3\yosan\yosan.htm"/>
    <webPublishObject id="15889" divId="yosan_15889" destinationFile="C:\Users\sochi\Desktop\2022.11-seihuku3\yosan\yosan.htm"/>
    <webPublishObject id="12755" divId="yosan_12755" destinationFile="C:\Users\sochi\Desktop\2022.11-seihuku3\yosan\yosan.htm"/>
    <webPublishObject id="29214" divId="yosan_29214" destinationFile="C:\Users\sochi\Desktop\2022.11\yosan\yosan.htm"/>
    <webPublishObject id="21963" divId="yosan_21963" destinationFile="C:\Users\sochi\Desktop\2022.11\yosan\yosan.htm"/>
    <webPublishObject id="248" divId="yosan_248" destinationFile="C:\Users\sochi\Desktop\2022.11\yosan\yosan.htm"/>
    <webPublishObject id="27667" divId="yosan_27667" destinationFile="C:\Users\sochi\Desktop\2022.11\yosan\yosan.htm"/>
    <webPublishObject id="22889" divId="yosan_22889" destinationFile="C:\Users\k01\Dropbox\My PC (k01-PC)\Desktop\2022.11-2\2022.11\yosan\yosan.htm"/>
    <webPublishObject id="24359" divId="yosan_24359" destinationFile="C:\Users\k01\Dropbox\My PC (k01-PC)\Desktop\2022.11-2\2022.11\yosan\yosan.htm"/>
  </webPublishObject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17" l="1"/>
  <c r="G58" i="17"/>
  <c r="C30" i="16" s="1"/>
  <c r="G47" i="17"/>
  <c r="C22" i="16" s="1"/>
  <c r="G43" i="17"/>
  <c r="G20" i="17"/>
  <c r="C19" i="16"/>
  <c r="G49" i="17"/>
  <c r="C27" i="16" s="1"/>
  <c r="C18" i="16"/>
  <c r="I40" i="21"/>
  <c r="I38" i="21"/>
  <c r="H41" i="21"/>
  <c r="G41" i="21"/>
  <c r="I41" i="21" s="1"/>
  <c r="G39" i="21"/>
  <c r="G35" i="21"/>
  <c r="E47" i="19"/>
  <c r="E8" i="20"/>
  <c r="C16" i="20"/>
  <c r="C16" i="16"/>
  <c r="D16" i="16"/>
  <c r="L6" i="119"/>
  <c r="M10" i="119"/>
  <c r="L10" i="119"/>
  <c r="M6" i="119"/>
  <c r="G20" i="4"/>
  <c r="H20" i="4"/>
  <c r="I13" i="4"/>
  <c r="I14" i="4"/>
  <c r="I15" i="4"/>
  <c r="I16" i="4"/>
  <c r="I17" i="4"/>
  <c r="I18" i="4"/>
  <c r="I19" i="4"/>
  <c r="I12" i="4"/>
  <c r="F7" i="80"/>
  <c r="F8" i="80"/>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9" i="28"/>
  <c r="F10" i="28"/>
  <c r="F11" i="28"/>
  <c r="F12" i="28"/>
  <c r="F13" i="28"/>
  <c r="F15" i="28"/>
  <c r="F16" i="28"/>
  <c r="F17" i="28"/>
  <c r="F18" i="28"/>
  <c r="F19" i="28"/>
  <c r="F20" i="28"/>
  <c r="F21" i="28"/>
  <c r="F22" i="28"/>
  <c r="F23" i="28"/>
  <c r="F24" i="28"/>
  <c r="F25" i="28"/>
  <c r="F26" i="28"/>
  <c r="F27" i="28"/>
  <c r="F28" i="28"/>
  <c r="F29" i="28"/>
  <c r="F30" i="28"/>
  <c r="F31" i="28"/>
  <c r="F32" i="28"/>
  <c r="F33" i="28"/>
  <c r="I6" i="21"/>
  <c r="I7" i="21"/>
  <c r="I8" i="21"/>
  <c r="I9" i="21"/>
  <c r="G10" i="21"/>
  <c r="H10" i="21"/>
  <c r="I16" i="21"/>
  <c r="I17" i="21"/>
  <c r="I18" i="21"/>
  <c r="G19" i="21"/>
  <c r="H19" i="21"/>
  <c r="I20" i="21"/>
  <c r="I21" i="21"/>
  <c r="I22" i="21"/>
  <c r="G23" i="21"/>
  <c r="H23" i="21"/>
  <c r="H39" i="21"/>
  <c r="H35" i="21"/>
  <c r="H31" i="21"/>
  <c r="H27" i="21"/>
  <c r="I24" i="21"/>
  <c r="I25" i="21"/>
  <c r="I26" i="21"/>
  <c r="G27" i="21"/>
  <c r="I28" i="21"/>
  <c r="I29" i="21"/>
  <c r="I30" i="21"/>
  <c r="G31" i="21"/>
  <c r="I32" i="21"/>
  <c r="I33" i="21"/>
  <c r="I34" i="21"/>
  <c r="I36" i="21"/>
  <c r="I37" i="21"/>
  <c r="E9" i="20"/>
  <c r="E10" i="20"/>
  <c r="E11" i="20"/>
  <c r="E12" i="20"/>
  <c r="E13" i="20"/>
  <c r="E14" i="20"/>
  <c r="E15" i="20"/>
  <c r="D16" i="20"/>
  <c r="D32" i="20"/>
  <c r="E18" i="20"/>
  <c r="E19" i="20"/>
  <c r="E20" i="20"/>
  <c r="E21" i="20"/>
  <c r="E22" i="20"/>
  <c r="E23" i="20"/>
  <c r="E24" i="20"/>
  <c r="E25" i="20"/>
  <c r="E26" i="20"/>
  <c r="E27" i="20"/>
  <c r="E28" i="20"/>
  <c r="E29" i="20"/>
  <c r="E30" i="20"/>
  <c r="E31" i="20"/>
  <c r="C32" i="20"/>
  <c r="G9" i="17"/>
  <c r="D32" i="16"/>
  <c r="E32" i="16"/>
  <c r="E33" i="16" s="1"/>
  <c r="F9" i="4"/>
  <c r="G59" i="17" l="1"/>
  <c r="G60" i="17"/>
  <c r="D31" i="19" s="1"/>
  <c r="D33" i="19" s="1"/>
  <c r="E51" i="19" s="1"/>
  <c r="E52" i="19" s="1"/>
  <c r="H42" i="21"/>
  <c r="I20" i="4"/>
  <c r="F8" i="4" s="1"/>
  <c r="G42" i="21"/>
  <c r="F40" i="21" s="1"/>
  <c r="D33" i="16"/>
  <c r="I27" i="21"/>
  <c r="I23" i="21"/>
  <c r="I39" i="21"/>
  <c r="I35" i="21"/>
  <c r="I31" i="21"/>
  <c r="I19" i="21"/>
  <c r="I10" i="21"/>
  <c r="D33" i="20"/>
  <c r="E32" i="20"/>
  <c r="E16" i="20"/>
  <c r="C31" i="16" l="1"/>
  <c r="G61" i="17"/>
  <c r="I42" i="21"/>
  <c r="F59" i="17" l="1"/>
  <c r="G64" i="17"/>
  <c r="C32" i="16"/>
  <c r="C33" i="16" s="1"/>
  <c r="F31" i="16" l="1"/>
</calcChain>
</file>

<file path=xl/sharedStrings.xml><?xml version="1.0" encoding="utf-8"?>
<sst xmlns="http://schemas.openxmlformats.org/spreadsheetml/2006/main" count="1272" uniqueCount="616">
  <si>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</si>
  <si>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</si>
  <si>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</si>
  <si>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</si>
  <si>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</si>
  <si>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</si>
  <si>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</si>
  <si>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</si>
  <si>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</si>
  <si>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</si>
  <si>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</si>
  <si>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</si>
  <si>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</si>
  <si>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</si>
  <si>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</si>
  <si>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</si>
  <si>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</si>
  <si>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</si>
  <si>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</si>
  <si>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</si>
  <si>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</si>
  <si>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rPh sb="1" eb="3">
      <t>タンイ</t>
    </rPh>
    <rPh sb="4" eb="5">
      <t>エン</t>
    </rPh>
    <phoneticPr fontId="3"/>
  </si>
  <si>
    <t>科　　　　　目</t>
    <rPh sb="0" eb="7">
      <t>カモク</t>
    </rPh>
    <phoneticPr fontId="3"/>
  </si>
  <si>
    <t>摘　　　　　　　　　要</t>
    <rPh sb="0" eb="11">
      <t>テキヨウ</t>
    </rPh>
    <phoneticPr fontId="3"/>
  </si>
  <si>
    <t>金　　　額</t>
    <rPh sb="0" eb="1">
      <t>キン</t>
    </rPh>
    <rPh sb="4" eb="5">
      <t>ガク</t>
    </rPh>
    <phoneticPr fontId="3"/>
  </si>
  <si>
    <t>Ｎｏ</t>
  </si>
  <si>
    <t>(</t>
  </si>
  <si>
    <t>　　　　　　　　　　　　　　　　　　　　　　合　　　　　　　計</t>
    <rPh sb="22" eb="23">
      <t>ゴウ</t>
    </rPh>
    <rPh sb="30" eb="31">
      <t>ゴウケイ</t>
    </rPh>
    <phoneticPr fontId="3"/>
  </si>
  <si>
    <t>細　　　目</t>
    <rPh sb="0" eb="5">
      <t>サイモク</t>
    </rPh>
    <phoneticPr fontId="3"/>
  </si>
  <si>
    <t>摘　　　　要</t>
    <rPh sb="0" eb="1">
      <t>テキ</t>
    </rPh>
    <rPh sb="5" eb="6">
      <t>テキヨウ</t>
    </rPh>
    <phoneticPr fontId="3"/>
  </si>
  <si>
    <t>　小　　　　計</t>
    <rPh sb="1" eb="7">
      <t>ショウケイ</t>
    </rPh>
    <phoneticPr fontId="3"/>
  </si>
  <si>
    <t>　小　　　　計</t>
    <rPh sb="1" eb="2">
      <t>ショウ</t>
    </rPh>
    <rPh sb="6" eb="7">
      <t>ショウケイ</t>
    </rPh>
    <phoneticPr fontId="3"/>
  </si>
  <si>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</si>
  <si>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</si>
  <si>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</si>
  <si>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</si>
  <si>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</si>
  <si>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</si>
  <si>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</si>
  <si>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</si>
  <si>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</si>
  <si>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</si>
  <si>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</si>
  <si>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</si>
  <si>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</si>
  <si>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</si>
  <si>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</si>
  <si>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</si>
  <si>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</si>
  <si>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</si>
  <si>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</si>
  <si>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</si>
  <si>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</si>
  <si>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</si>
  <si>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</si>
  <si>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様式42</t>
    <rPh sb="0" eb="2">
      <t>ヨウシキ</t>
    </rPh>
    <phoneticPr fontId="3"/>
  </si>
  <si>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</si>
  <si>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</si>
  <si>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</si>
  <si>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</si>
  <si>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</si>
  <si>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</si>
  <si>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</si>
  <si>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</si>
  <si>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</si>
  <si>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</si>
  <si>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</si>
  <si>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</si>
  <si>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</si>
  <si>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</si>
  <si>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</si>
  <si>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</si>
  <si>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</si>
  <si>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</si>
  <si>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</si>
  <si>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</si>
  <si>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</si>
  <si>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</si>
  <si>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</si>
  <si>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</si>
  <si>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</si>
  <si>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</si>
  <si>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</si>
  <si>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</si>
  <si>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</si>
  <si>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</si>
  <si>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</si>
  <si>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補助金</t>
    <rPh sb="0" eb="3">
      <t>ホジョキン</t>
    </rPh>
    <phoneticPr fontId="3"/>
  </si>
  <si>
    <t>事業繰入金</t>
    <rPh sb="0" eb="2">
      <t>ジギョウ</t>
    </rPh>
    <rPh sb="2" eb="4">
      <t>クリイレ</t>
    </rPh>
    <rPh sb="4" eb="5">
      <t>キン</t>
    </rPh>
    <phoneticPr fontId="3"/>
  </si>
  <si>
    <t>様式名称</t>
    <rPh sb="0" eb="2">
      <t>ヨウシキ</t>
    </rPh>
    <rPh sb="2" eb="4">
      <t>メイショウ</t>
    </rPh>
    <phoneticPr fontId="3"/>
  </si>
  <si>
    <t>摘　　　　　要</t>
    <rPh sb="0" eb="1">
      <t>テキ</t>
    </rPh>
    <rPh sb="6" eb="7">
      <t>ヨウ</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</si>
  <si>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</si>
  <si>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</si>
  <si>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</si>
  <si>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</si>
  <si>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</si>
  <si>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</si>
  <si>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</si>
  <si>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</si>
  <si>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</si>
  <si>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</si>
  <si>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</si>
  <si>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</si>
  <si>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</si>
  <si>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実施日</t>
  </si>
  <si>
    <t>時　間</t>
  </si>
  <si>
    <t>場　所</t>
  </si>
  <si>
    <t>１．講演</t>
  </si>
  <si>
    <t>２．対談</t>
  </si>
  <si>
    <t>３．パネルディスカッション</t>
  </si>
  <si>
    <t>謝礼金等内訳</t>
  </si>
  <si>
    <t>１．謝礼に含む</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</si>
  <si>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</si>
  <si>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</si>
  <si>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</si>
  <si>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</si>
  <si>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</si>
  <si>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</si>
  <si>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</si>
  <si>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</si>
  <si>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</si>
  <si>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</si>
  <si>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</si>
  <si>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</si>
  <si>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</si>
  <si>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</si>
  <si>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</si>
  <si>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</si>
  <si>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</si>
  <si>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</si>
  <si>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</si>
  <si>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</si>
  <si>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</si>
  <si>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</si>
  <si>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</si>
  <si>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</si>
  <si>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</si>
  <si>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</si>
  <si>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</si>
  <si>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</si>
  <si>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</si>
  <si>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</si>
  <si>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</si>
  <si>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</si>
  <si>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</si>
  <si>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</si>
  <si>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</si>
  <si>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</si>
  <si>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</si>
  <si>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</si>
  <si>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</si>
  <si>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</si>
  <si>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</si>
  <si>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</si>
  <si>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</si>
  <si>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</si>
  <si>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</si>
  <si>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</si>
  <si>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</si>
  <si>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</si>
  <si>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</si>
  <si>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</si>
  <si>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</si>
  <si>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</si>
  <si>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</si>
  <si>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年　　　月　　　日</t>
    <rPh sb="0" eb="1">
      <t>ネン</t>
    </rPh>
    <rPh sb="4" eb="5">
      <t>ガツ</t>
    </rPh>
    <rPh sb="8" eb="9">
      <t>ニチ</t>
    </rPh>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</si>
  <si>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</si>
  <si>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</si>
  <si>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</si>
  <si>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</si>
  <si>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</si>
  <si>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</si>
  <si>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</si>
  <si>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</si>
  <si>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</si>
  <si>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</si>
  <si>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</si>
  <si>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</si>
  <si>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</si>
  <si>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</si>
  <si>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</si>
  <si>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</si>
  <si>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</si>
  <si>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</si>
  <si>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</si>
  <si>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</si>
  <si>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</si>
  <si>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</si>
  <si>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</si>
  <si>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</si>
  <si>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</si>
  <si>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</si>
  <si>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</si>
  <si>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</si>
  <si>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</si>
  <si>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</si>
  <si>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</si>
  <si>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</si>
  <si>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</si>
  <si>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6"/>
  </si>
  <si>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</si>
  <si>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</si>
  <si>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</si>
  <si>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</si>
  <si>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</si>
  <si>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</si>
  <si>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</si>
  <si>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</si>
  <si>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</si>
  <si>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</si>
  <si>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</si>
  <si>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26"/>
  </si>
  <si>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</si>
  <si>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</si>
  <si>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</si>
  <si>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</si>
  <si>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</si>
  <si>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</si>
  <si>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</si>
  <si>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</si>
  <si>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</si>
  <si>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7"/>
  </si>
  <si>
    <t>見積NO。から見積書にリンクさせてください。
※その他注意事項については（５）「見積書の取得について」を参照してください。</t>
    <phoneticPr fontId="27"/>
  </si>
  <si>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</si>
  <si>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</si>
  <si>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</si>
  <si>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27"/>
  </si>
  <si>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7"/>
  </si>
  <si>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7"/>
  </si>
  <si>
    <t>事業用口座の資金の流れを記載</t>
    <rPh sb="0" eb="3">
      <t>ジギョウヨウ</t>
    </rPh>
    <rPh sb="3" eb="5">
      <t>コウザ</t>
    </rPh>
    <rPh sb="6" eb="8">
      <t>シキン</t>
    </rPh>
    <rPh sb="9" eb="10">
      <t>ナガ</t>
    </rPh>
    <rPh sb="12" eb="14">
      <t>キサイ</t>
    </rPh>
    <phoneticPr fontId="27"/>
  </si>
  <si>
    <t>決算時必要資料</t>
    <rPh sb="0" eb="3">
      <t>ケッサンジ</t>
    </rPh>
    <rPh sb="3" eb="7">
      <t>ヒツヨウシリョウ</t>
    </rPh>
    <phoneticPr fontId="3"/>
  </si>
  <si>
    <t>預金通帳のコピー</t>
    <rPh sb="0" eb="4">
      <t>ヨキンツウチョウ</t>
    </rPh>
    <phoneticPr fontId="27"/>
  </si>
  <si>
    <t>請求書・領収書</t>
    <rPh sb="0" eb="3">
      <t>セイキュウショ</t>
    </rPh>
    <rPh sb="4" eb="7">
      <t>リョウシュウショ</t>
    </rPh>
    <phoneticPr fontId="27"/>
  </si>
  <si>
    <t>※事務局に申請し、発行してもらって下さい。</t>
    <phoneticPr fontId="27"/>
  </si>
  <si>
    <t>登録料領収書控</t>
    <rPh sb="0" eb="3">
      <t>トウロクリョウ</t>
    </rPh>
    <rPh sb="3" eb="6">
      <t>リョウシュウショ</t>
    </rPh>
    <rPh sb="6" eb="7">
      <t>ヒカ</t>
    </rPh>
    <phoneticPr fontId="27"/>
  </si>
  <si>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</si>
  <si>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</si>
  <si>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27"/>
  </si>
  <si>
    <t>現金出納帳</t>
    <rPh sb="0" eb="2">
      <t>ゲンキン</t>
    </rPh>
    <rPh sb="2" eb="5">
      <t>スイトウチョウ</t>
    </rPh>
    <phoneticPr fontId="27"/>
  </si>
  <si>
    <t>手持現金の流れを記載</t>
    <rPh sb="0" eb="2">
      <t>テモ</t>
    </rPh>
    <rPh sb="2" eb="4">
      <t>ゲンキン</t>
    </rPh>
    <rPh sb="5" eb="6">
      <t>ナガ</t>
    </rPh>
    <rPh sb="8" eb="10">
      <t>キサイ</t>
    </rPh>
    <phoneticPr fontId="27"/>
  </si>
  <si>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</si>
  <si>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</si>
  <si>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</si>
  <si>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</si>
  <si>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</si>
  <si>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</si>
  <si>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</si>
  <si>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</si>
  <si>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</si>
  <si>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</si>
  <si>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</si>
  <si>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</si>
  <si>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</si>
  <si>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</si>
  <si>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公認会計士監査報告書</t>
    <rPh sb="0" eb="5">
      <t>コウニンカイ</t>
    </rPh>
    <rPh sb="5" eb="9">
      <t>カンサホウコクシリョウ</t>
    </rPh>
    <rPh sb="9" eb="10">
      <t>ショ</t>
    </rPh>
    <phoneticPr fontId="27"/>
  </si>
  <si>
    <t>事業費の収支状況並びに余剰金等に関する証明書</t>
    <phoneticPr fontId="27"/>
  </si>
  <si>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</si>
  <si>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</si>
  <si>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</si>
  <si>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</si>
  <si>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</si>
  <si>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</si>
  <si>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</si>
  <si>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</si>
  <si>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</si>
  <si>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</si>
  <si>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</si>
  <si>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</si>
  <si>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</si>
  <si>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</si>
  <si>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</si>
  <si>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</si>
  <si>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</si>
  <si>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</si>
  <si>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</si>
  <si>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</si>
  <si>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</si>
  <si>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</si>
  <si>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</si>
  <si>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</si>
  <si>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</si>
  <si>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</si>
  <si>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</si>
  <si>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</si>
  <si>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</si>
  <si>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</si>
  <si>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</si>
  <si>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</si>
  <si>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27"/>
  </si>
  <si>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</si>
  <si>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</si>
  <si>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</si>
  <si>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</si>
  <si>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</si>
  <si>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</si>
  <si>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</si>
  <si>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</si>
  <si>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</si>
  <si>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</si>
  <si>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</si>
  <si>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</si>
  <si>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</si>
  <si>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</si>
  <si>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</si>
  <si>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</si>
  <si>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</si>
  <si>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</si>
  <si>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</si>
  <si>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</si>
  <si>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</si>
  <si>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</si>
  <si>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</si>
  <si>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</si>
  <si>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</si>
  <si>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</si>
  <si>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</si>
  <si>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</si>
  <si>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</si>
  <si>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</si>
  <si>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</si>
  <si>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</si>
  <si>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</si>
  <si>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</si>
  <si>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ⅲ.宿泊費</t>
    <phoneticPr fontId="3"/>
  </si>
  <si>
    <t>円</t>
    <phoneticPr fontId="3"/>
  </si>
  <si>
    <t>未記載及び0円</t>
    <phoneticPr fontId="3"/>
  </si>
  <si>
    <t>　契約の種別</t>
    <phoneticPr fontId="3"/>
  </si>
  <si>
    <t>　講演等の形式</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</si>
  <si>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</si>
  <si>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</si>
  <si>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</si>
  <si>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7"/>
  </si>
  <si>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</si>
  <si>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27"/>
  </si>
  <si>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7"/>
  </si>
  <si>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</si>
  <si>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</si>
  <si>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</si>
  <si>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</si>
  <si>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</si>
  <si>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</si>
  <si>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</si>
  <si>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</si>
  <si>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</si>
  <si>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</si>
  <si>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</si>
  <si>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同意できない条項又は内容の変更がある場合は、二重線で削除のうえ、訂正印を押印ください。</t>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</si>
  <si>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</si>
  <si>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</si>
  <si>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</si>
  <si>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</si>
  <si>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</si>
  <si>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</si>
  <si>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</si>
  <si>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</si>
  <si>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[様式12]</t>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</si>
  <si>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</si>
  <si>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</si>
  <si>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</si>
  <si>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</si>
  <si>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</si>
  <si>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</si>
  <si>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</si>
  <si>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</si>
  <si>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</si>
  <si>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</si>
  <si>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</si>
  <si>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</si>
  <si>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</si>
  <si>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</si>
  <si>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</si>
  <si>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</si>
  <si>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</si>
  <si>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</si>
  <si>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</si>
  <si>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7"/>
  </si>
  <si>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</si>
  <si>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</si>
  <si>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</si>
  <si>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</si>
  <si>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</si>
  <si>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</si>
  <si>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</si>
  <si>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</si>
  <si>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</si>
  <si>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</si>
  <si>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</si>
  <si>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</si>
  <si>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</si>
  <si>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</si>
  <si>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</si>
  <si>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</si>
  <si>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26"/>
  </si>
  <si>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</si>
  <si>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7"/>
  </si>
  <si>
    <t>※ＪＣＩ日本所定の連番が入ったものならびに、未使用・書き損じ分もそろえて提出して下さい。</t>
  </si>
  <si>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</si>
  <si>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</si>
  <si>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</si>
  <si>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</si>
  <si>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</si>
  <si>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</si>
  <si>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</si>
  <si>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</si>
  <si>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</si>
  <si>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</si>
  <si>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</si>
  <si>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</si>
  <si>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</si>
  <si>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</si>
  <si>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</si>
  <si>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</si>
  <si>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</si>
  <si>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</si>
  <si>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</si>
  <si>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</si>
  <si>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</si>
  <si>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</si>
  <si>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</si>
  <si>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</si>
  <si>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</si>
  <si>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</si>
  <si>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3"/>
  </si>
  <si>
    <t>２０２２年度　財審様式フォーム</t>
    <rPh sb="4" eb="6">
      <t>ネンド</t>
    </rPh>
    <rPh sb="7" eb="8">
      <t>ザイ</t>
    </rPh>
    <rPh sb="8" eb="9">
      <t>シン</t>
    </rPh>
    <rPh sb="9" eb="10">
      <t>ヨウ</t>
    </rPh>
    <rPh sb="10" eb="11">
      <t>シキ</t>
    </rPh>
    <phoneticPr fontId="3"/>
  </si>
  <si>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</si>
  <si>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</si>
  <si>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</si>
  <si>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</si>
  <si>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</si>
  <si>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</si>
  <si>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</si>
  <si>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</si>
  <si>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</si>
  <si>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</si>
  <si>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</si>
  <si>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</si>
  <si>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</si>
  <si>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</si>
  <si>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</si>
  <si>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</si>
  <si>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</si>
  <si>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</si>
  <si>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</si>
  <si>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</si>
  <si>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</si>
  <si>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</si>
  <si>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</si>
  <si>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</si>
  <si>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</si>
  <si>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</si>
  <si>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</si>
  <si>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</si>
  <si>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</si>
  <si>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</si>
  <si>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</si>
  <si>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</si>
  <si>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</si>
  <si>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</si>
  <si>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</si>
  <si>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</si>
  <si>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</si>
  <si>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</si>
  <si>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</si>
  <si>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</si>
  <si>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</si>
  <si>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</si>
  <si>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</si>
  <si>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</si>
  <si>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</si>
  <si>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</si>
  <si>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</si>
  <si>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</si>
  <si>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</si>
  <si>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</si>
  <si>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</si>
  <si>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</si>
  <si>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</si>
  <si>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</si>
  <si>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</si>
  <si>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</si>
  <si>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</si>
  <si>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</si>
  <si>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</si>
  <si>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</si>
  <si>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</si>
  <si>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</si>
  <si>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</si>
  <si>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</si>
  <si>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</si>
  <si>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</si>
  <si>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</si>
  <si>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</si>
  <si>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</si>
  <si>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</si>
  <si>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</si>
  <si>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</si>
  <si>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3"/>
  </si>
  <si>
    <t>事業、大会等の会場使用料</t>
    <phoneticPr fontId="3"/>
  </si>
  <si>
    <t>本部団における事務消耗品費</t>
    <phoneticPr fontId="3"/>
  </si>
  <si>
    <t>招待状・案内状・ポスター・チラシ・広報ビデオ等の作成印刷費</t>
    <phoneticPr fontId="3"/>
  </si>
  <si>
    <t>封筒代等広報に関する消耗品</t>
    <phoneticPr fontId="3"/>
  </si>
  <si>
    <t>性質上他の勘定科目に含まれないもの　振込手数料等</t>
    <rPh sb="18" eb="20">
      <t>フリコミ</t>
    </rPh>
    <rPh sb="20" eb="23">
      <t>テスウリョウ</t>
    </rPh>
    <rPh sb="23" eb="24">
      <t>トウ</t>
    </rPh>
    <phoneticPr fontId="3"/>
  </si>
  <si>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7"/>
  </si>
  <si>
    <t>ビデオ・イラスト・当日配布資料・アンケート等の作成印刷費用</t>
    <rPh sb="21" eb="22">
      <t>トウ</t>
    </rPh>
    <phoneticPr fontId="3"/>
  </si>
  <si>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3"/>
  </si>
  <si>
    <t>全ての事業につき総予算の５％以内としてください。（子議案は０％）</t>
    <rPh sb="25" eb="26">
      <t>コ</t>
    </rPh>
    <rPh sb="26" eb="28">
      <t>ギアン</t>
    </rPh>
    <phoneticPr fontId="3"/>
  </si>
  <si>
    <t>勘定科目の内容説明</t>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</si>
  <si>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</si>
  <si>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※不要な行は削除すること</t>
    <rPh sb="1" eb="3">
      <t>フヨウ</t>
    </rPh>
    <rPh sb="4" eb="5">
      <t>ギョウ</t>
    </rPh>
    <rPh sb="6" eb="8">
      <t>サクジョ</t>
    </rPh>
    <phoneticPr fontId="3"/>
  </si>
  <si>
    <t>＊</t>
    <phoneticPr fontId="3"/>
  </si>
  <si>
    <t>理由・内容は出来るだけ詳しく記入下さい。</t>
  </si>
  <si>
    <t>不要な行は全て削除して下さい。</t>
    <rPh sb="0" eb="2">
      <t>フヨウ</t>
    </rPh>
    <rPh sb="3" eb="4">
      <t>ギョウ</t>
    </rPh>
    <rPh sb="5" eb="6">
      <t>スベ</t>
    </rPh>
    <rPh sb="7" eb="9">
      <t>サクジョ</t>
    </rPh>
    <rPh sb="11" eb="12">
      <t>クダ</t>
    </rPh>
    <phoneticPr fontId="3"/>
  </si>
  <si>
    <t>１月度定例会新年互礼会</t>
    <rPh sb="1" eb="3">
      <t>ガツド</t>
    </rPh>
    <rPh sb="3" eb="6">
      <t>テイレイカイ</t>
    </rPh>
    <rPh sb="6" eb="8">
      <t>シンネン</t>
    </rPh>
    <rPh sb="8" eb="11">
      <t>ゴレイカイ</t>
    </rPh>
    <phoneticPr fontId="3"/>
  </si>
  <si>
    <t>４月度定例会異業種交流会</t>
    <rPh sb="1" eb="3">
      <t>ガツド</t>
    </rPh>
    <rPh sb="3" eb="6">
      <t>テイレイカイ</t>
    </rPh>
    <rPh sb="6" eb="9">
      <t>イギョウシュ</t>
    </rPh>
    <rPh sb="9" eb="12">
      <t>コウリュウカイ</t>
    </rPh>
    <phoneticPr fontId="3"/>
  </si>
  <si>
    <t>８月度定例会『第１５回岸和田版青経塾』</t>
    <rPh sb="1" eb="3">
      <t>ガツド</t>
    </rPh>
    <rPh sb="3" eb="6">
      <t>テイレイカイ</t>
    </rPh>
    <rPh sb="7" eb="8">
      <t>ダイ</t>
    </rPh>
    <rPh sb="10" eb="11">
      <t>カイ</t>
    </rPh>
    <rPh sb="11" eb="14">
      <t>キシワダ</t>
    </rPh>
    <rPh sb="14" eb="15">
      <t>バン</t>
    </rPh>
    <rPh sb="15" eb="18">
      <t>セイケイジュク</t>
    </rPh>
    <phoneticPr fontId="3"/>
  </si>
  <si>
    <t>１１月度定例会PR事業</t>
    <rPh sb="2" eb="4">
      <t>ガツド</t>
    </rPh>
    <rPh sb="4" eb="7">
      <t>テイレイカイ</t>
    </rPh>
    <rPh sb="9" eb="11">
      <t>ジギョウ</t>
    </rPh>
    <phoneticPr fontId="3"/>
  </si>
  <si>
    <t>事業名称：１１月度定例会PR事業</t>
    <rPh sb="0" eb="2">
      <t>ジギョウ</t>
    </rPh>
    <rPh sb="2" eb="4">
      <t>メイショウ</t>
    </rPh>
    <rPh sb="7" eb="9">
      <t>ガツド</t>
    </rPh>
    <rPh sb="9" eb="12">
      <t>テイレイカイ</t>
    </rPh>
    <rPh sb="14" eb="16">
      <t>ジギョウ</t>
    </rPh>
    <phoneticPr fontId="3"/>
  </si>
  <si>
    <t>事業繰入金</t>
    <rPh sb="0" eb="2">
      <t>ジギョウ</t>
    </rPh>
    <rPh sb="2" eb="5">
      <t>クリイレキン</t>
    </rPh>
    <phoneticPr fontId="3"/>
  </si>
  <si>
    <t>会場設営費</t>
    <rPh sb="0" eb="2">
      <t>カイジョウ</t>
    </rPh>
    <rPh sb="2" eb="4">
      <t>セツエイ</t>
    </rPh>
    <rPh sb="4" eb="5">
      <t>ヒ</t>
    </rPh>
    <phoneticPr fontId="3"/>
  </si>
  <si>
    <t>演出費</t>
    <rPh sb="0" eb="2">
      <t>エンシュツ</t>
    </rPh>
    <rPh sb="2" eb="3">
      <t>ヒ</t>
    </rPh>
    <phoneticPr fontId="3"/>
  </si>
  <si>
    <t>PR費</t>
    <rPh sb="2" eb="3">
      <t>ヒ</t>
    </rPh>
    <phoneticPr fontId="3"/>
  </si>
  <si>
    <t>チラシデザイン代</t>
    <rPh sb="7" eb="8">
      <t>ダイ</t>
    </rPh>
    <phoneticPr fontId="3"/>
  </si>
  <si>
    <t>印刷代</t>
    <rPh sb="0" eb="3">
      <t>インサツダイ</t>
    </rPh>
    <phoneticPr fontId="3"/>
  </si>
  <si>
    <t>レンタル料</t>
    <rPh sb="4" eb="5">
      <t>リョウ</t>
    </rPh>
    <phoneticPr fontId="3"/>
  </si>
  <si>
    <t>設営費</t>
    <rPh sb="0" eb="3">
      <t>セツエイヒ</t>
    </rPh>
    <phoneticPr fontId="3"/>
  </si>
  <si>
    <t>光るおもちゃすくい＠１０００個</t>
    <rPh sb="0" eb="1">
      <t>ヒカ</t>
    </rPh>
    <rPh sb="14" eb="15">
      <t>コ</t>
    </rPh>
    <phoneticPr fontId="3"/>
  </si>
  <si>
    <t>ランタン用タコ糸</t>
    <rPh sb="4" eb="5">
      <t>ヨウ</t>
    </rPh>
    <rPh sb="7" eb="8">
      <t>イト</t>
    </rPh>
    <phoneticPr fontId="3"/>
  </si>
  <si>
    <t>（　事業名称　：11月度定例会PR授業　　　　　　　　　　　　　　　　　　　　　　　　　　　　）</t>
    <rPh sb="10" eb="12">
      <t>ガツド</t>
    </rPh>
    <rPh sb="12" eb="15">
      <t>テイレイカイ</t>
    </rPh>
    <rPh sb="17" eb="19">
      <t>ジュギョウ</t>
    </rPh>
    <phoneticPr fontId="3"/>
  </si>
  <si>
    <t>11月末</t>
    <rPh sb="2" eb="4">
      <t>ガツマツ</t>
    </rPh>
    <phoneticPr fontId="3"/>
  </si>
  <si>
    <t>企画・演出費</t>
    <rPh sb="0" eb="2">
      <t>キカク</t>
    </rPh>
    <rPh sb="3" eb="6">
      <t>エンシュツヒ</t>
    </rPh>
    <phoneticPr fontId="3"/>
  </si>
  <si>
    <t>株式会社スターリーナイトカンパニー</t>
    <rPh sb="0" eb="4">
      <t>カブシキカイシャ</t>
    </rPh>
    <phoneticPr fontId="3"/>
  </si>
  <si>
    <t>アトリエズガ　謝礼</t>
    <rPh sb="7" eb="9">
      <t>シャレイ</t>
    </rPh>
    <phoneticPr fontId="3"/>
  </si>
  <si>
    <t>発電機</t>
    <rPh sb="0" eb="3">
      <t>ハツデンキ</t>
    </rPh>
    <phoneticPr fontId="3"/>
  </si>
  <si>
    <t>演出費</t>
    <rPh sb="0" eb="3">
      <t>エンシュツヒ</t>
    </rPh>
    <phoneticPr fontId="3"/>
  </si>
  <si>
    <t>綿菓子機</t>
    <rPh sb="0" eb="3">
      <t>ワタガシ</t>
    </rPh>
    <rPh sb="3" eb="4">
      <t>キ</t>
    </rPh>
    <phoneticPr fontId="3"/>
  </si>
  <si>
    <t>音響用スピーカー</t>
    <rPh sb="2" eb="3">
      <t>ヨウ</t>
    </rPh>
    <phoneticPr fontId="3"/>
  </si>
  <si>
    <t>放送用スピーカー</t>
    <rPh sb="0" eb="3">
      <t>ホウソウヨウ</t>
    </rPh>
    <phoneticPr fontId="3"/>
  </si>
  <si>
    <t>スカイランタン 350個＠１３２０</t>
    <rPh sb="11" eb="12">
      <t>コ</t>
    </rPh>
    <phoneticPr fontId="3"/>
  </si>
  <si>
    <t>ダスキンレントオール</t>
    <phoneticPr fontId="3"/>
  </si>
  <si>
    <t>株式会社スタジオミグロー</t>
    <rPh sb="0" eb="2">
      <t>カブシキ</t>
    </rPh>
    <rPh sb="2" eb="4">
      <t>カイシャ</t>
    </rPh>
    <phoneticPr fontId="3"/>
  </si>
  <si>
    <t>販売収益</t>
    <rPh sb="0" eb="2">
      <t>ハンバイ</t>
    </rPh>
    <rPh sb="2" eb="4">
      <t>シュウエキ</t>
    </rPh>
    <phoneticPr fontId="3"/>
  </si>
  <si>
    <t>ランタン１０００円×３００個</t>
    <rPh sb="8" eb="9">
      <t>エン</t>
    </rPh>
    <rPh sb="13" eb="14">
      <t>コ</t>
    </rPh>
    <phoneticPr fontId="3"/>
  </si>
  <si>
    <t>机１８台、椅子３５脚</t>
    <rPh sb="0" eb="1">
      <t>ツクエ</t>
    </rPh>
    <rPh sb="3" eb="4">
      <t>ダイ</t>
    </rPh>
    <rPh sb="5" eb="7">
      <t>イス</t>
    </rPh>
    <rPh sb="9" eb="10">
      <t>キャク</t>
    </rPh>
    <phoneticPr fontId="3"/>
  </si>
  <si>
    <t>フォトコンテスト大賞</t>
    <rPh sb="8" eb="10">
      <t>タイショウ</t>
    </rPh>
    <phoneticPr fontId="3"/>
  </si>
  <si>
    <t>テント１張
（集会用テント２K×３K）</t>
    <rPh sb="4" eb="5">
      <t>ハ</t>
    </rPh>
    <rPh sb="7" eb="10">
      <t>シュウカイヨウ</t>
    </rPh>
    <phoneticPr fontId="3"/>
  </si>
  <si>
    <t>ラクスル株式会社</t>
    <rPh sb="4" eb="8">
      <t>カブシキガイシャ</t>
    </rPh>
    <phoneticPr fontId="3"/>
  </si>
  <si>
    <t>警備</t>
    <rPh sb="0" eb="2">
      <t>ケイビ</t>
    </rPh>
    <phoneticPr fontId="3"/>
  </si>
  <si>
    <t>ブライトボール 輸送費</t>
    <rPh sb="8" eb="11">
      <t>ユソウヒ</t>
    </rPh>
    <phoneticPr fontId="3"/>
  </si>
  <si>
    <t>光の落書き　１枚17600×５枚</t>
    <rPh sb="0" eb="1">
      <t>ヒカリ</t>
    </rPh>
    <rPh sb="2" eb="4">
      <t>ラクガ</t>
    </rPh>
    <rPh sb="7" eb="8">
      <t>マイ</t>
    </rPh>
    <rPh sb="15" eb="16">
      <t>マイ</t>
    </rPh>
    <phoneticPr fontId="3"/>
  </si>
  <si>
    <t>重り用お茶　３６０個</t>
    <rPh sb="0" eb="1">
      <t>オモ</t>
    </rPh>
    <rPh sb="2" eb="3">
      <t>ヨウ</t>
    </rPh>
    <rPh sb="4" eb="5">
      <t>チャ</t>
    </rPh>
    <rPh sb="9" eb="10">
      <t>コ</t>
    </rPh>
    <phoneticPr fontId="3"/>
  </si>
  <si>
    <t>LED電球（100個入）＠４９９×１１個</t>
    <rPh sb="3" eb="5">
      <t>デンキュウ</t>
    </rPh>
    <rPh sb="9" eb="11">
      <t>コイ</t>
    </rPh>
    <rPh sb="19" eb="20">
      <t>コ</t>
    </rPh>
    <phoneticPr fontId="3"/>
  </si>
  <si>
    <t>ポイ　７００本</t>
    <rPh sb="6" eb="7">
      <t>ホン</t>
    </rPh>
    <phoneticPr fontId="3"/>
  </si>
  <si>
    <t>綿菓子ザラメ １ｋｇ</t>
    <rPh sb="0" eb="3">
      <t>ワタガシ</t>
    </rPh>
    <phoneticPr fontId="3"/>
  </si>
  <si>
    <t xml:space="preserve">ブライトボール </t>
    <phoneticPr fontId="3"/>
  </si>
  <si>
    <t>テグス（ちょうちんトンネル用）</t>
    <rPh sb="13" eb="14">
      <t>ヨウ</t>
    </rPh>
    <phoneticPr fontId="3"/>
  </si>
  <si>
    <t>白ちょうちん　１０５０個</t>
    <rPh sb="0" eb="1">
      <t>シロ</t>
    </rPh>
    <rPh sb="11" eb="12">
      <t>コ</t>
    </rPh>
    <phoneticPr fontId="3"/>
  </si>
  <si>
    <t>綿ロープ（ちょうちんトンネル用）</t>
    <rPh sb="0" eb="1">
      <t>メン</t>
    </rPh>
    <rPh sb="14" eb="15">
      <t>ヨウ</t>
    </rPh>
    <phoneticPr fontId="3"/>
  </si>
  <si>
    <t>リチウム電池　１１００個</t>
    <rPh sb="4" eb="6">
      <t>デンチ</t>
    </rPh>
    <rPh sb="11" eb="12">
      <t>コ</t>
    </rPh>
    <phoneticPr fontId="3"/>
  </si>
  <si>
    <t>yahoo！ショッピング</t>
    <phoneticPr fontId="3"/>
  </si>
  <si>
    <t>会場設営費、企画・演出費</t>
    <rPh sb="0" eb="2">
      <t>カイジョウ</t>
    </rPh>
    <rPh sb="2" eb="5">
      <t>セツエイヒ</t>
    </rPh>
    <rPh sb="6" eb="8">
      <t>キカク</t>
    </rPh>
    <rPh sb="9" eb="12">
      <t>エンシュツヒ</t>
    </rPh>
    <phoneticPr fontId="3"/>
  </si>
  <si>
    <t>有限会社システムアート</t>
    <rPh sb="0" eb="4">
      <t>ユウゲンガイシャ</t>
    </rPh>
    <phoneticPr fontId="3"/>
  </si>
  <si>
    <t>ＳＮＳ広告費</t>
    <rPh sb="3" eb="6">
      <t>コウコクヒ</t>
    </rPh>
    <phoneticPr fontId="3"/>
  </si>
  <si>
    <t>株式会社ＳＡＫＡＥ</t>
    <rPh sb="0" eb="4">
      <t>カブシキガイシャ</t>
    </rPh>
    <phoneticPr fontId="3"/>
  </si>
  <si>
    <t>１１月末</t>
    <rPh sb="2" eb="3">
      <t>ガツ</t>
    </rPh>
    <rPh sb="3" eb="4">
      <t>マツ</t>
    </rPh>
    <phoneticPr fontId="3"/>
  </si>
  <si>
    <t>和泉運輸株式会社</t>
    <rPh sb="0" eb="2">
      <t>イズミ</t>
    </rPh>
    <rPh sb="2" eb="4">
      <t>ウンユ</t>
    </rPh>
    <rPh sb="4" eb="8">
      <t>カブシキガイシャ</t>
    </rPh>
    <phoneticPr fontId="3"/>
  </si>
  <si>
    <t>amazon</t>
    <phoneticPr fontId="3"/>
  </si>
  <si>
    <t>振込手数料（ｽﾀｰﾘｰﾅｲﾄｶﾝﾊﾟﾆｰ）</t>
    <rPh sb="0" eb="5">
      <t>フリコミテスウリョウ</t>
    </rPh>
    <phoneticPr fontId="3"/>
  </si>
  <si>
    <t>Ｅ・ＮＯＣＳ株式会社</t>
    <phoneticPr fontId="3"/>
  </si>
  <si>
    <t>振込手数料（イーノックス）</t>
    <rPh sb="0" eb="5">
      <t>フリコミテスウリョウ</t>
    </rPh>
    <phoneticPr fontId="3"/>
  </si>
  <si>
    <t>振込手数料（ＳＡＫＡＥ）</t>
    <rPh sb="0" eb="5">
      <t>フリコミテスウリョウ</t>
    </rPh>
    <phoneticPr fontId="3"/>
  </si>
  <si>
    <t>２０２２年　　　９月　　　７日</t>
    <rPh sb="4" eb="5">
      <t>ネン</t>
    </rPh>
    <rPh sb="9" eb="10">
      <t>ツキ</t>
    </rPh>
    <rPh sb="14" eb="15">
      <t>ヒ</t>
    </rPh>
    <phoneticPr fontId="3"/>
  </si>
  <si>
    <t>ver.2.0</t>
    <phoneticPr fontId="3"/>
  </si>
  <si>
    <t>１１月度定例会「100周年を彩る光の祭典２０２２」～岸和田城でランタンを飛ばそう～</t>
    <phoneticPr fontId="3"/>
  </si>
  <si>
    <t>岸和田城お濠端</t>
    <rPh sb="0" eb="4">
      <t>キシワダジョウ</t>
    </rPh>
    <rPh sb="5" eb="7">
      <t>ホリバタ</t>
    </rPh>
    <phoneticPr fontId="3"/>
  </si>
  <si>
    <t>２０２１ 年１１月１９日（土）　※雨天等順延１１月２０日　　　　　　　　</t>
    <rPh sb="17" eb="19">
      <t>ウテン</t>
    </rPh>
    <rPh sb="19" eb="20">
      <t>トウ</t>
    </rPh>
    <rPh sb="20" eb="22">
      <t>ジュンエン</t>
    </rPh>
    <rPh sb="24" eb="25">
      <t>ガツ</t>
    </rPh>
    <rPh sb="27" eb="28">
      <t>ニチ</t>
    </rPh>
    <phoneticPr fontId="3"/>
  </si>
  <si>
    <t>16：00　～　20：00　　（　240分間）</t>
    <phoneticPr fontId="3"/>
  </si>
  <si>
    <t>薮内　博</t>
    <rPh sb="0" eb="2">
      <t>ヤブウチ</t>
    </rPh>
    <rPh sb="3" eb="4">
      <t>ヒロシ</t>
    </rPh>
    <phoneticPr fontId="3"/>
  </si>
  <si>
    <t>テーマ［　光のらくがき　]</t>
    <rPh sb="5" eb="6">
      <t>ヒカリ</t>
    </rPh>
    <phoneticPr fontId="3"/>
  </si>
  <si>
    <t>４．その他( 美術補助    )</t>
    <rPh sb="7" eb="9">
      <t>ビジュツ</t>
    </rPh>
    <rPh sb="9" eb="11">
      <t>ホジョ</t>
    </rPh>
    <phoneticPr fontId="3"/>
  </si>
  <si>
    <t>お支払い方法：現金</t>
    <rPh sb="1" eb="3">
      <t>シハラ</t>
    </rPh>
    <rPh sb="4" eb="6">
      <t>ホウホウ</t>
    </rPh>
    <rPh sb="7" eb="9">
      <t>ゲンキン</t>
    </rPh>
    <phoneticPr fontId="3"/>
  </si>
  <si>
    <t>２０２１ 年　　　１１月　　１９日</t>
    <rPh sb="5" eb="6">
      <t>ネン</t>
    </rPh>
    <rPh sb="11" eb="12">
      <t>ガツ</t>
    </rPh>
    <rPh sb="16" eb="17">
      <t>ニチ</t>
    </rPh>
    <phoneticPr fontId="3"/>
  </si>
  <si>
    <t>公益社団法人 岸和田青年会議所からの講演等の依頼について、岸和田青年会議所の理事会審議の可決を条件として、下記及び裏面記載の各条項を了知し、承諾致します。</t>
  </si>
  <si>
    <t>本件出演依頼に際し、公益社団法人 岸和田青年会議所において作成した下記成果物の権利については、公益社団法人 岸和田青年会議所に帰属するものとしてその利用を承諾致します。</t>
  </si>
  <si>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</si>
  <si>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</si>
  <si>
    <t>前項（５）につき、公益社団法人 岸和田青年会議所ホームページ他、インターネットを利用した無償配信（但し、公益社団法人 岸和田青年会議所が指定した者の利用も含む事とします）</t>
  </si>
  <si>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phoneticPr fontId="3"/>
  </si>
  <si>
    <t>公益社団法人 岸和田青年会議所ホームページ他、インターネットを利用した各種配信につき、この配信期間については、２年間の配信とします。ただし、期間満了後、出演者（契約者）より申し出がない限り、公益社団法人 岸和田青年会議所ホームページ他、インターネットを利用した配信を終了するまでの間、継続して公開することに異議ありません。</t>
  </si>
  <si>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</si>
  <si>
    <t>講師より提供された個人情報については、公益社団法人 岸和田青年会議所個人情報管理規程により、厳格に管理願います。</t>
  </si>
  <si>
    <t>注５</t>
    <rPh sb="0" eb="1">
      <t>チュウ</t>
    </rPh>
    <phoneticPr fontId="3"/>
  </si>
  <si>
    <t>注６</t>
    <phoneticPr fontId="3"/>
  </si>
  <si>
    <t>公益社団法人 岸和田青年会議所　宛</t>
    <rPh sb="16" eb="17">
      <t>アテ</t>
    </rPh>
    <phoneticPr fontId="3"/>
  </si>
  <si>
    <t>事業名称：１１月度定例会「100周年を彩る光の祭典２０２２」～岸和田城でランタンを飛ばそう～</t>
    <rPh sb="0" eb="2">
      <t>ジギョウ</t>
    </rPh>
    <rPh sb="2" eb="4">
      <t>メイショウ</t>
    </rPh>
    <rPh sb="7" eb="8">
      <t>ガツ</t>
    </rPh>
    <rPh sb="8" eb="9">
      <t>ド</t>
    </rPh>
    <rPh sb="9" eb="12">
      <t>テイレイカイ</t>
    </rPh>
    <rPh sb="16" eb="18">
      <t>シュウネン</t>
    </rPh>
    <rPh sb="19" eb="20">
      <t>イロド</t>
    </rPh>
    <rPh sb="21" eb="22">
      <t>ヒカリ</t>
    </rPh>
    <rPh sb="23" eb="25">
      <t>サイテン</t>
    </rPh>
    <rPh sb="31" eb="34">
      <t>キシワダ</t>
    </rPh>
    <rPh sb="34" eb="35">
      <t>ジョウ</t>
    </rPh>
    <rPh sb="41" eb="42">
      <t>ト</t>
    </rPh>
    <phoneticPr fontId="3"/>
  </si>
  <si>
    <t>参加記念品費</t>
    <rPh sb="0" eb="2">
      <t>サンカ</t>
    </rPh>
    <rPh sb="2" eb="4">
      <t>キネン</t>
    </rPh>
    <rPh sb="4" eb="5">
      <t>ヒン</t>
    </rPh>
    <rPh sb="5" eb="6">
      <t>ヒ</t>
    </rPh>
    <phoneticPr fontId="3"/>
  </si>
  <si>
    <t>ヘリウムガス　４本＠70000</t>
    <rPh sb="8" eb="9">
      <t>ポン</t>
    </rPh>
    <phoneticPr fontId="3"/>
  </si>
  <si>
    <t>スカイランタン運送諸経費</t>
    <rPh sb="7" eb="9">
      <t>ウンソウ</t>
    </rPh>
    <rPh sb="9" eb="12">
      <t>ショケイヒ</t>
    </rPh>
    <phoneticPr fontId="3"/>
  </si>
  <si>
    <t>光る棒スティック＠700本</t>
    <rPh sb="0" eb="1">
      <t>ヒカ</t>
    </rPh>
    <rPh sb="2" eb="3">
      <t>ボウ</t>
    </rPh>
    <rPh sb="12" eb="13">
      <t>ポン</t>
    </rPh>
    <phoneticPr fontId="3"/>
  </si>
  <si>
    <t>株式会社　ALBA</t>
    <rPh sb="0" eb="4">
      <t>カブシキガイシャ</t>
    </rPh>
    <phoneticPr fontId="3"/>
  </si>
  <si>
    <t>１０月末</t>
    <rPh sb="2" eb="3">
      <t>ガツ</t>
    </rPh>
    <rPh sb="3" eb="4">
      <t>マツ</t>
    </rPh>
    <phoneticPr fontId="3"/>
  </si>
  <si>
    <t>トランシーバー</t>
    <phoneticPr fontId="3"/>
  </si>
  <si>
    <t>タイ（ちょうちん作成用）</t>
    <rPh sb="8" eb="10">
      <t>サクセイ</t>
    </rPh>
    <rPh sb="10" eb="11">
      <t>ヨウ</t>
    </rPh>
    <phoneticPr fontId="3"/>
  </si>
  <si>
    <t>演出費</t>
    <phoneticPr fontId="3"/>
  </si>
  <si>
    <t>ラベルシール（ちょうちん作成用）</t>
    <rPh sb="12" eb="15">
      <t>サクセイヨウ</t>
    </rPh>
    <phoneticPr fontId="3"/>
  </si>
  <si>
    <t>株式会社マルセイ</t>
    <rPh sb="0" eb="2">
      <t>カブシキ</t>
    </rPh>
    <rPh sb="2" eb="4">
      <t>カイシャ</t>
    </rPh>
    <phoneticPr fontId="3"/>
  </si>
  <si>
    <t>１２月末</t>
    <rPh sb="2" eb="3">
      <t>ガツ</t>
    </rPh>
    <rPh sb="3" eb="4">
      <t>マツ</t>
    </rPh>
    <phoneticPr fontId="3"/>
  </si>
  <si>
    <t>インカム返送費</t>
    <rPh sb="4" eb="7">
      <t>ヘンソウヒ</t>
    </rPh>
    <phoneticPr fontId="3"/>
  </si>
  <si>
    <t>11月末</t>
    <rPh sb="2" eb="3">
      <t>ガツ</t>
    </rPh>
    <rPh sb="3" eb="4">
      <t>マツ</t>
    </rPh>
    <phoneticPr fontId="3"/>
  </si>
  <si>
    <t>チケット印刷代
（ランタン引き換え券、ブースチケット）</t>
    <rPh sb="4" eb="7">
      <t>インサツダイ</t>
    </rPh>
    <rPh sb="13" eb="14">
      <t>ヒ</t>
    </rPh>
    <rPh sb="15" eb="16">
      <t>カ</t>
    </rPh>
    <rPh sb="17" eb="18">
      <t>ケン</t>
    </rPh>
    <phoneticPr fontId="3"/>
  </si>
  <si>
    <t>ちょうちん　持ち手</t>
    <rPh sb="6" eb="7">
      <t>モ</t>
    </rPh>
    <rPh sb="8" eb="9">
      <t>テ</t>
    </rPh>
    <phoneticPr fontId="3"/>
  </si>
  <si>
    <t>クロネコヤマト</t>
    <phoneticPr fontId="3"/>
  </si>
  <si>
    <t>Amazon</t>
    <phoneticPr fontId="3"/>
  </si>
  <si>
    <t>木枠（ちょうちんトンネル用）</t>
    <rPh sb="0" eb="2">
      <t>キワク</t>
    </rPh>
    <rPh sb="12" eb="13">
      <t>ヨウ</t>
    </rPh>
    <phoneticPr fontId="3"/>
  </si>
  <si>
    <t>グリーンフィールド株式会社</t>
    <rPh sb="9" eb="13">
      <t>カブシキガイシャ</t>
    </rPh>
    <phoneticPr fontId="3"/>
  </si>
  <si>
    <t>10月末</t>
    <rPh sb="2" eb="4">
      <t>ガツマツ</t>
    </rPh>
    <phoneticPr fontId="3"/>
  </si>
  <si>
    <t>インカム.com</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</si>
</sst>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6" x14ac:knownFonts="1">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trike/>
      <sz val="11"/>
      <color rgb="FFFF0000"/>
      <name val="ＭＳ Ｐゴシック"/>
      <family val="3"/>
      <charset val="128"/>
    </font>
    <font>
      <b/>
      <sz val="10"/>
      <name val="ＭＳ 明朝"/>
      <family val="1"/>
      <charset val="128"/>
    </font>
    <font>
      <sz val="10"/>
      <name val="Century"/>
      <family val="1"/>
    </font>
    <font>
      <sz val="10"/>
      <name val="ＭＳ 明朝"/>
      <family val="1"/>
      <charset val="128"/>
    </font>
    <font>
      <u/>
      <sz val="8"/>
      <color indexed="12"/>
      <name val="ＭＳ Ｐゴシック"/>
      <family val="3"/>
      <charset val="128"/>
    </font>
    <font>
      <sz val="11"/>
      <color rgb="FFFF0000"/>
      <name val="ＭＳ Ｐゴシック"/>
      <family val="3"/>
      <charset val="128"/>
    </font>
    <font>
      <sz val="11"/>
      <color theme="1"/>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6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style="medium">
        <color indexed="64"/>
      </left>
      <right style="thin">
        <color indexed="64"/>
      </right>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style="medium">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s>
  <cellStyleXfs count="16">
    <xf numFmtId="0" fontId="0" fillId="0" borderId="0"/>
    <xf numFmtId="181" fontId="23" fillId="0" borderId="0" applyFill="0" applyBorder="0" applyAlignment="0"/>
    <xf numFmtId="0" fontId="24" fillId="0" borderId="1" applyNumberFormat="0" applyAlignment="0" applyProtection="0">
      <alignment horizontal="left" vertical="center"/>
    </xf>
    <xf numFmtId="0" fontId="24" fillId="0" borderId="2">
      <alignment horizontal="left" vertical="center"/>
    </xf>
    <xf numFmtId="0" fontId="25" fillId="0" borderId="0"/>
    <xf numFmtId="0" fontId="4" fillId="0" borderId="0" applyNumberFormat="0" applyFill="0" applyBorder="0" applyAlignment="0" applyProtection="0"/>
    <xf numFmtId="38" fontId="1" fillId="0" borderId="0" applyFont="0" applyFill="0" applyBorder="0" applyAlignment="0" applyProtection="0"/>
    <xf numFmtId="38" fontId="22" fillId="0" borderId="0" applyFont="0" applyFill="0" applyBorder="0" applyAlignment="0" applyProtection="0"/>
    <xf numFmtId="38" fontId="1" fillId="0" borderId="0" applyFont="0" applyFill="0" applyBorder="0" applyAlignment="0" applyProtection="0"/>
    <xf numFmtId="38" fontId="33" fillId="0" borderId="0" applyFont="0" applyFill="0" applyBorder="0" applyAlignment="0" applyProtection="0">
      <alignment vertical="center"/>
    </xf>
    <xf numFmtId="0" fontId="22" fillId="0" borderId="0"/>
    <xf numFmtId="0" fontId="33"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446">
    <xf numFmtId="0" fontId="0" fillId="0" borderId="0" xfId="0"/>
    <xf numFmtId="0" fontId="0" fillId="0" borderId="0" xfId="0" applyAlignment="1">
      <alignment vertical="center"/>
    </xf>
    <xf numFmtId="0" fontId="0" fillId="0" borderId="0" xfId="0" applyAlignment="1">
      <alignment horizontal="right" vertical="center"/>
    </xf>
    <xf numFmtId="0" fontId="7" fillId="0" borderId="0" xfId="0" applyFont="1" applyAlignment="1">
      <alignment horizontal="left" vertical="center"/>
    </xf>
    <xf numFmtId="0" fontId="10" fillId="0" borderId="0" xfId="0" applyFont="1" applyAlignment="1">
      <alignment horizontal="center" vertical="center"/>
    </xf>
    <xf numFmtId="0" fontId="7" fillId="0" borderId="0" xfId="0" applyFont="1" applyAlignment="1">
      <alignment horizontal="distributed" vertical="center"/>
    </xf>
    <xf numFmtId="0" fontId="10"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9" fillId="0" borderId="0" xfId="14" applyFont="1" applyAlignment="1">
      <alignment horizontal="center" vertical="center"/>
    </xf>
    <xf numFmtId="0" fontId="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7"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5" fillId="0" borderId="0" xfId="0" applyFont="1" applyAlignment="1">
      <alignment horizontal="center" vertical="center"/>
    </xf>
    <xf numFmtId="0" fontId="1" fillId="0" borderId="5" xfId="14" applyBorder="1" applyAlignment="1">
      <alignment horizontal="center" vertical="center"/>
    </xf>
    <xf numFmtId="0" fontId="1" fillId="0" borderId="8" xfId="14" applyBorder="1" applyAlignment="1">
      <alignment horizontal="distributed" vertical="center"/>
    </xf>
    <xf numFmtId="177" fontId="1" fillId="0" borderId="9" xfId="14" applyNumberFormat="1" applyBorder="1" applyAlignment="1">
      <alignment vertical="center"/>
    </xf>
    <xf numFmtId="177" fontId="1" fillId="0" borderId="8" xfId="14" applyNumberFormat="1" applyBorder="1" applyAlignment="1">
      <alignment vertical="center"/>
    </xf>
    <xf numFmtId="0" fontId="1" fillId="0" borderId="8" xfId="14" applyBorder="1" applyAlignment="1">
      <alignment vertical="center"/>
    </xf>
    <xf numFmtId="0" fontId="11" fillId="0" borderId="0" xfId="0" applyFont="1" applyAlignment="1">
      <alignment horizontal="right" vertical="center"/>
    </xf>
    <xf numFmtId="0" fontId="5" fillId="2" borderId="0" xfId="0" applyFont="1" applyFill="1" applyAlignment="1">
      <alignment horizontal="left" vertical="center" wrapText="1"/>
    </xf>
    <xf numFmtId="0" fontId="5" fillId="2" borderId="0" xfId="0" applyFont="1" applyFill="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center" vertical="top"/>
    </xf>
    <xf numFmtId="0" fontId="6" fillId="2" borderId="9" xfId="0" applyFont="1" applyFill="1" applyBorder="1" applyAlignment="1">
      <alignment horizontal="center" vertical="center" wrapText="1"/>
    </xf>
    <xf numFmtId="0" fontId="17" fillId="2" borderId="0" xfId="0" applyFont="1" applyFill="1" applyAlignment="1">
      <alignment horizontal="center" vertical="center"/>
    </xf>
    <xf numFmtId="0" fontId="6" fillId="2" borderId="0" xfId="0" applyFont="1" applyFill="1" applyAlignment="1">
      <alignment horizontal="center" vertical="center" wrapText="1"/>
    </xf>
    <xf numFmtId="0" fontId="5" fillId="2" borderId="7"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6" fillId="2" borderId="0" xfId="0" applyFont="1" applyFill="1" applyAlignment="1">
      <alignment horizontal="left" vertical="center" wrapText="1"/>
    </xf>
    <xf numFmtId="0" fontId="4" fillId="2" borderId="7" xfId="5" applyFill="1" applyBorder="1" applyAlignment="1">
      <alignment horizontal="left" vertical="center"/>
    </xf>
    <xf numFmtId="0" fontId="14" fillId="2" borderId="6" xfId="0" applyFont="1" applyFill="1" applyBorder="1" applyAlignment="1">
      <alignment vertical="center" wrapText="1"/>
    </xf>
    <xf numFmtId="0" fontId="4" fillId="2" borderId="5" xfId="5" applyFill="1" applyBorder="1" applyAlignment="1">
      <alignment horizontal="left" vertical="center"/>
    </xf>
    <xf numFmtId="0" fontId="14" fillId="2" borderId="8" xfId="0" applyFont="1" applyFill="1" applyBorder="1" applyAlignment="1">
      <alignment vertical="center" wrapText="1"/>
    </xf>
    <xf numFmtId="0" fontId="6" fillId="2" borderId="26" xfId="0" applyFont="1" applyFill="1" applyBorder="1" applyAlignment="1">
      <alignment horizontal="left" vertical="center"/>
    </xf>
    <xf numFmtId="0" fontId="14" fillId="2" borderId="13" xfId="0" applyFont="1" applyFill="1" applyBorder="1" applyAlignment="1">
      <alignment vertical="center" wrapText="1"/>
    </xf>
    <xf numFmtId="0" fontId="6" fillId="2" borderId="0" xfId="0" applyFont="1" applyFill="1" applyAlignment="1">
      <alignment horizontal="left" vertical="center"/>
    </xf>
    <xf numFmtId="0" fontId="7" fillId="0" borderId="0" xfId="0" applyFont="1" applyAlignment="1">
      <alignment vertical="center"/>
    </xf>
    <xf numFmtId="0" fontId="5" fillId="0" borderId="0" xfId="0" applyFont="1"/>
    <xf numFmtId="0" fontId="19" fillId="0" borderId="0" xfId="0" applyFont="1"/>
    <xf numFmtId="0" fontId="6" fillId="2" borderId="11" xfId="0" applyFont="1" applyFill="1" applyBorder="1" applyAlignment="1">
      <alignment horizontal="left" vertical="center" wrapText="1"/>
    </xf>
    <xf numFmtId="0" fontId="17" fillId="2" borderId="26" xfId="0" applyFont="1" applyFill="1" applyBorder="1" applyAlignment="1">
      <alignment horizontal="center" vertical="center"/>
    </xf>
    <xf numFmtId="0" fontId="17" fillId="2" borderId="13" xfId="0" applyFont="1" applyFill="1" applyBorder="1" applyAlignment="1">
      <alignment horizontal="center" vertical="center"/>
    </xf>
    <xf numFmtId="0" fontId="14" fillId="2" borderId="0" xfId="0" applyFont="1" applyFill="1" applyAlignment="1">
      <alignment vertical="center" wrapText="1"/>
    </xf>
    <xf numFmtId="0" fontId="6" fillId="2"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4" fillId="2" borderId="0" xfId="5" applyFill="1" applyBorder="1" applyAlignment="1">
      <alignment horizontal="left" vertical="center"/>
    </xf>
    <xf numFmtId="0" fontId="14" fillId="2" borderId="0" xfId="0" applyFont="1" applyFill="1" applyAlignment="1">
      <alignment horizontal="center" vertical="center" wrapText="1"/>
    </xf>
    <xf numFmtId="0" fontId="5" fillId="2" borderId="9" xfId="0" applyFont="1" applyFill="1" applyBorder="1" applyAlignment="1">
      <alignment horizontal="left" vertical="center" wrapText="1"/>
    </xf>
    <xf numFmtId="0" fontId="6" fillId="0" borderId="26" xfId="10" applyFont="1" applyBorder="1" applyAlignment="1">
      <alignment horizontal="left" vertical="center"/>
    </xf>
    <xf numFmtId="0" fontId="14" fillId="0" borderId="13" xfId="10" applyFont="1" applyBorder="1" applyAlignment="1">
      <alignment vertical="center" wrapText="1"/>
    </xf>
    <xf numFmtId="0" fontId="4" fillId="0" borderId="7" xfId="5" applyFill="1" applyBorder="1" applyAlignment="1">
      <alignment horizontal="left" vertical="center"/>
    </xf>
    <xf numFmtId="0" fontId="6" fillId="0" borderId="0" xfId="10" applyFont="1" applyAlignment="1">
      <alignment horizontal="left" vertical="center" wrapText="1"/>
    </xf>
    <xf numFmtId="0" fontId="6" fillId="0" borderId="9" xfId="10" applyFont="1" applyBorder="1" applyAlignment="1">
      <alignment horizontal="center" vertical="center" wrapText="1"/>
    </xf>
    <xf numFmtId="0" fontId="14" fillId="0" borderId="6" xfId="10" applyFont="1" applyBorder="1" applyAlignment="1">
      <alignment vertical="center" wrapText="1"/>
    </xf>
    <xf numFmtId="0" fontId="29" fillId="2" borderId="9" xfId="0" applyFont="1" applyFill="1" applyBorder="1" applyAlignment="1">
      <alignment horizontal="left" vertical="center" wrapText="1"/>
    </xf>
    <xf numFmtId="0" fontId="5" fillId="0" borderId="0" xfId="0" applyFont="1" applyAlignment="1">
      <alignment vertical="top"/>
    </xf>
    <xf numFmtId="0" fontId="29" fillId="2" borderId="9" xfId="0" applyFont="1" applyFill="1" applyBorder="1" applyAlignment="1">
      <alignment vertical="center" wrapText="1"/>
    </xf>
    <xf numFmtId="0" fontId="29" fillId="2" borderId="0" xfId="0" applyFont="1" applyFill="1" applyAlignment="1">
      <alignment horizontal="left" vertical="center" wrapText="1"/>
    </xf>
    <xf numFmtId="0" fontId="29" fillId="2" borderId="6" xfId="0" applyFont="1" applyFill="1" applyBorder="1" applyAlignment="1">
      <alignment vertical="center" wrapText="1"/>
    </xf>
    <xf numFmtId="0" fontId="29" fillId="2" borderId="13" xfId="0" applyFont="1" applyFill="1" applyBorder="1" applyAlignment="1">
      <alignment vertical="center" wrapText="1"/>
    </xf>
    <xf numFmtId="0" fontId="30" fillId="2" borderId="9" xfId="5" applyFont="1" applyFill="1" applyBorder="1" applyAlignment="1">
      <alignment horizontal="left" vertical="center"/>
    </xf>
    <xf numFmtId="0" fontId="30" fillId="2" borderId="7" xfId="5" applyFont="1" applyFill="1" applyBorder="1" applyAlignment="1">
      <alignment horizontal="left" vertical="center"/>
    </xf>
    <xf numFmtId="0" fontId="29" fillId="0" borderId="0" xfId="0" applyFont="1"/>
    <xf numFmtId="176" fontId="12" fillId="0" borderId="0" xfId="0" applyNumberFormat="1" applyFont="1" applyAlignment="1">
      <alignment horizontal="left" vertical="center"/>
    </xf>
    <xf numFmtId="0" fontId="0" fillId="0" borderId="0" xfId="0" applyAlignment="1">
      <alignment horizontal="center"/>
    </xf>
    <xf numFmtId="0" fontId="31" fillId="2" borderId="6" xfId="0" applyFont="1" applyFill="1" applyBorder="1" applyAlignment="1">
      <alignment horizontal="left" vertical="center" wrapText="1"/>
    </xf>
    <xf numFmtId="0" fontId="6" fillId="2" borderId="26" xfId="0" applyFont="1" applyFill="1" applyBorder="1" applyAlignment="1">
      <alignment horizontal="center" vertical="center" wrapText="1"/>
    </xf>
    <xf numFmtId="0" fontId="34" fillId="0" borderId="7" xfId="5" applyFont="1" applyFill="1" applyBorder="1" applyAlignment="1">
      <alignment horizontal="left" vertical="center"/>
    </xf>
    <xf numFmtId="0" fontId="34" fillId="0" borderId="5" xfId="5" applyFont="1" applyFill="1" applyBorder="1" applyAlignment="1">
      <alignment horizontal="left" vertical="center"/>
    </xf>
    <xf numFmtId="0" fontId="1" fillId="0" borderId="0" xfId="14" applyAlignment="1">
      <alignment horizontal="right" vertical="center"/>
    </xf>
    <xf numFmtId="0" fontId="6" fillId="2" borderId="11" xfId="0" applyFont="1" applyFill="1" applyBorder="1" applyAlignment="1">
      <alignment horizontal="left" vertical="center"/>
    </xf>
    <xf numFmtId="0" fontId="1" fillId="0" borderId="19" xfId="14" applyBorder="1" applyAlignment="1">
      <alignment horizontal="center" vertical="center"/>
    </xf>
    <xf numFmtId="0" fontId="14" fillId="0" borderId="11" xfId="10" applyFont="1" applyBorder="1" applyAlignment="1">
      <alignment horizontal="left" vertical="center" wrapText="1"/>
    </xf>
    <xf numFmtId="0" fontId="0" fillId="0" borderId="11" xfId="0" applyBorder="1" applyAlignment="1">
      <alignment vertical="center"/>
    </xf>
    <xf numFmtId="49" fontId="7" fillId="0" borderId="3" xfId="0" applyNumberFormat="1" applyFont="1" applyBorder="1" applyAlignment="1">
      <alignment horizontal="center" vertical="center"/>
    </xf>
    <xf numFmtId="0" fontId="1" fillId="0" borderId="11" xfId="14" applyBorder="1" applyAlignment="1">
      <alignment vertical="center"/>
    </xf>
    <xf numFmtId="0" fontId="17" fillId="0" borderId="0" xfId="14" applyFont="1" applyAlignment="1">
      <alignment vertical="center"/>
    </xf>
    <xf numFmtId="0" fontId="17" fillId="0" borderId="0" xfId="0" applyFont="1"/>
    <xf numFmtId="0" fontId="17" fillId="0" borderId="0" xfId="0" applyFont="1" applyAlignment="1">
      <alignment vertical="center"/>
    </xf>
    <xf numFmtId="0" fontId="13" fillId="0" borderId="0" xfId="0" applyFont="1" applyAlignment="1">
      <alignment vertical="center"/>
    </xf>
    <xf numFmtId="49" fontId="13" fillId="0" borderId="3" xfId="0" applyNumberFormat="1" applyFont="1" applyBorder="1" applyAlignment="1">
      <alignment horizontal="center" vertical="center"/>
    </xf>
    <xf numFmtId="49" fontId="13" fillId="0" borderId="39" xfId="0" applyNumberFormat="1" applyFont="1" applyBorder="1" applyAlignment="1">
      <alignment horizontal="center" vertical="center" wrapText="1"/>
    </xf>
    <xf numFmtId="38" fontId="13" fillId="0" borderId="40" xfId="6"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wrapText="1"/>
    </xf>
    <xf numFmtId="177" fontId="7" fillId="0" borderId="41" xfId="6" applyNumberFormat="1" applyFont="1" applyBorder="1" applyAlignment="1">
      <alignment vertical="center"/>
    </xf>
    <xf numFmtId="177" fontId="7" fillId="0" borderId="2" xfId="6" applyNumberFormat="1" applyFont="1" applyBorder="1" applyAlignment="1">
      <alignment vertical="center"/>
    </xf>
    <xf numFmtId="177" fontId="7" fillId="0" borderId="9" xfId="6" applyNumberFormat="1" applyFont="1" applyBorder="1" applyAlignment="1">
      <alignment vertical="center"/>
    </xf>
    <xf numFmtId="177" fontId="7" fillId="0" borderId="42" xfId="6" applyNumberFormat="1" applyFont="1" applyBorder="1" applyAlignment="1">
      <alignment vertical="center"/>
    </xf>
    <xf numFmtId="177" fontId="7" fillId="0" borderId="43" xfId="6" applyNumberFormat="1" applyFont="1" applyBorder="1" applyAlignment="1">
      <alignment vertical="center"/>
    </xf>
    <xf numFmtId="0" fontId="11" fillId="0" borderId="34" xfId="0" applyFont="1" applyBorder="1" applyAlignment="1">
      <alignment horizontal="center" vertical="center"/>
    </xf>
    <xf numFmtId="176" fontId="12" fillId="0" borderId="15" xfId="0" applyNumberFormat="1" applyFont="1" applyBorder="1" applyAlignment="1">
      <alignment horizontal="left" vertical="center"/>
    </xf>
    <xf numFmtId="0" fontId="11" fillId="0" borderId="44" xfId="0" applyFont="1" applyBorder="1" applyAlignment="1">
      <alignment horizontal="center" vertical="center"/>
    </xf>
    <xf numFmtId="176" fontId="12" fillId="0" borderId="45" xfId="0" applyNumberFormat="1" applyFont="1" applyBorder="1" applyAlignment="1">
      <alignment horizontal="left" vertical="center"/>
    </xf>
    <xf numFmtId="182" fontId="7" fillId="0" borderId="9" xfId="0" applyNumberFormat="1" applyFont="1" applyBorder="1" applyAlignment="1">
      <alignment horizontal="right" vertical="center"/>
    </xf>
    <xf numFmtId="182" fontId="7" fillId="0" borderId="11" xfId="0" applyNumberFormat="1" applyFont="1" applyBorder="1" applyAlignment="1">
      <alignment horizontal="right" vertical="center"/>
    </xf>
    <xf numFmtId="182" fontId="7" fillId="0" borderId="10" xfId="0" applyNumberFormat="1" applyFont="1" applyBorder="1" applyAlignment="1">
      <alignment horizontal="right" vertical="center"/>
    </xf>
    <xf numFmtId="49" fontId="7" fillId="0" borderId="46" xfId="0" applyNumberFormat="1" applyFont="1" applyBorder="1" applyAlignment="1">
      <alignment horizontal="center" vertical="center"/>
    </xf>
    <xf numFmtId="0" fontId="0" fillId="0" borderId="27" xfId="14" applyFont="1" applyBorder="1" applyAlignment="1">
      <alignment horizontal="center" vertical="center"/>
    </xf>
    <xf numFmtId="0" fontId="0" fillId="0" borderId="47" xfId="14" applyFont="1" applyBorder="1" applyAlignment="1">
      <alignment horizontal="center" vertical="center"/>
    </xf>
    <xf numFmtId="0" fontId="0" fillId="0" borderId="28"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4" fillId="0" borderId="16" xfId="14" applyFont="1" applyBorder="1" applyAlignment="1">
      <alignment horizontal="center" vertical="center" wrapText="1"/>
    </xf>
    <xf numFmtId="0" fontId="14" fillId="0" borderId="28" xfId="14" applyFont="1" applyBorder="1" applyAlignment="1">
      <alignment horizontal="center" vertical="center" wrapText="1"/>
    </xf>
    <xf numFmtId="0" fontId="17"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48" xfId="14" applyNumberFormat="1" applyFont="1" applyBorder="1" applyAlignment="1">
      <alignment horizontal="center"/>
    </xf>
    <xf numFmtId="0" fontId="0" fillId="0" borderId="10" xfId="14" applyFont="1" applyBorder="1" applyAlignment="1">
      <alignment horizontal="center"/>
    </xf>
    <xf numFmtId="0" fontId="0" fillId="0" borderId="48" xfId="14" applyFont="1" applyBorder="1" applyAlignment="1">
      <alignment horizontal="center"/>
    </xf>
    <xf numFmtId="177" fontId="0" fillId="0" borderId="0" xfId="6" applyNumberFormat="1" applyFont="1" applyBorder="1" applyAlignment="1">
      <alignment horizontal="center"/>
    </xf>
    <xf numFmtId="0" fontId="35" fillId="0" borderId="0" xfId="14" applyFont="1" applyAlignment="1">
      <alignment horizontal="center"/>
    </xf>
    <xf numFmtId="0" fontId="35" fillId="0" borderId="0" xfId="0" applyFont="1" applyAlignment="1">
      <alignment horizontal="center"/>
    </xf>
    <xf numFmtId="0" fontId="20" fillId="0" borderId="0" xfId="14" applyFont="1" applyAlignment="1">
      <alignment horizontal="center"/>
    </xf>
    <xf numFmtId="0" fontId="21" fillId="0" borderId="0" xfId="14" applyFont="1" applyAlignment="1">
      <alignment horizontal="center"/>
    </xf>
    <xf numFmtId="176" fontId="0" fillId="0" borderId="0" xfId="14"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9" xfId="6" applyFont="1" applyFill="1" applyBorder="1" applyAlignment="1">
      <alignment horizontal="center" vertical="center" wrapText="1"/>
    </xf>
    <xf numFmtId="180" fontId="0" fillId="0" borderId="49" xfId="6" applyNumberFormat="1" applyFont="1" applyBorder="1" applyAlignment="1">
      <alignment horizontal="right" vertical="center" wrapText="1"/>
    </xf>
    <xf numFmtId="0" fontId="36" fillId="2" borderId="7" xfId="5" applyFont="1" applyFill="1" applyBorder="1" applyAlignment="1">
      <alignment horizontal="left" vertical="center"/>
    </xf>
    <xf numFmtId="0" fontId="37" fillId="2" borderId="0" xfId="0" applyFont="1" applyFill="1" applyAlignment="1">
      <alignment horizontal="left" vertical="center" wrapText="1"/>
    </xf>
    <xf numFmtId="0" fontId="37" fillId="2" borderId="9" xfId="0" applyFont="1" applyFill="1" applyBorder="1" applyAlignment="1">
      <alignment horizontal="center" vertical="center" wrapText="1"/>
    </xf>
    <xf numFmtId="0" fontId="38" fillId="2" borderId="6" xfId="0" applyFont="1" applyFill="1" applyBorder="1" applyAlignment="1">
      <alignment vertical="center" wrapText="1"/>
    </xf>
    <xf numFmtId="0" fontId="1" fillId="0" borderId="10" xfId="14" applyBorder="1" applyAlignment="1">
      <alignment horizontal="center" vertical="center"/>
    </xf>
    <xf numFmtId="0" fontId="1" fillId="0" borderId="11" xfId="14" applyBorder="1" applyAlignment="1">
      <alignment horizontal="center" vertical="center"/>
    </xf>
    <xf numFmtId="0" fontId="1" fillId="0" borderId="8" xfId="14" applyBorder="1" applyAlignment="1">
      <alignment horizontal="center" vertical="center"/>
    </xf>
    <xf numFmtId="0" fontId="1" fillId="0" borderId="2" xfId="14" applyBorder="1" applyAlignment="1">
      <alignment horizontal="center" vertical="center"/>
    </xf>
    <xf numFmtId="0" fontId="1" fillId="0" borderId="7" xfId="14" applyBorder="1" applyAlignment="1">
      <alignment vertical="center"/>
    </xf>
    <xf numFmtId="0" fontId="1" fillId="0" borderId="51" xfId="14" applyBorder="1" applyAlignment="1">
      <alignment vertical="center"/>
    </xf>
    <xf numFmtId="0" fontId="1" fillId="0" borderId="6" xfId="14" applyBorder="1" applyAlignment="1">
      <alignment vertical="center"/>
    </xf>
    <xf numFmtId="177" fontId="1" fillId="0" borderId="6" xfId="14" applyNumberFormat="1" applyBorder="1" applyAlignment="1">
      <alignment vertical="center"/>
    </xf>
    <xf numFmtId="177" fontId="1" fillId="0" borderId="2" xfId="14" applyNumberFormat="1" applyBorder="1" applyAlignment="1">
      <alignment vertical="center"/>
    </xf>
    <xf numFmtId="0" fontId="1" fillId="0" borderId="5" xfId="14" applyBorder="1" applyAlignment="1">
      <alignment vertical="center"/>
    </xf>
    <xf numFmtId="0" fontId="1" fillId="0" borderId="52" xfId="14" applyBorder="1" applyAlignment="1">
      <alignment vertical="center"/>
    </xf>
    <xf numFmtId="0" fontId="6" fillId="2" borderId="0" xfId="0" applyFont="1" applyFill="1" applyAlignment="1">
      <alignment horizontal="left" vertical="center" shrinkToFit="1"/>
    </xf>
    <xf numFmtId="0" fontId="14" fillId="0" borderId="0" xfId="10" applyFont="1" applyAlignment="1">
      <alignment horizontal="left" vertical="center" wrapText="1"/>
    </xf>
    <xf numFmtId="0" fontId="0" fillId="2" borderId="0" xfId="0" applyFill="1" applyAlignment="1">
      <alignment horizontal="left" vertical="center"/>
    </xf>
    <xf numFmtId="0" fontId="0" fillId="2" borderId="0" xfId="0" applyFill="1" applyAlignment="1">
      <alignment vertical="center" wrapText="1"/>
    </xf>
    <xf numFmtId="0" fontId="39" fillId="0" borderId="0" xfId="0" applyFont="1" applyAlignment="1">
      <alignment vertical="center"/>
    </xf>
    <xf numFmtId="0" fontId="22"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6" fillId="0" borderId="0" xfId="0" applyFont="1" applyAlignment="1">
      <alignment vertical="center"/>
    </xf>
    <xf numFmtId="0" fontId="14" fillId="2" borderId="13" xfId="0" applyFont="1" applyFill="1" applyBorder="1" applyAlignment="1">
      <alignment horizontal="left" vertical="center" wrapText="1"/>
    </xf>
    <xf numFmtId="0" fontId="0" fillId="0" borderId="5" xfId="0" applyBorder="1" applyAlignment="1">
      <alignment vertical="center"/>
    </xf>
    <xf numFmtId="0" fontId="6" fillId="0" borderId="11" xfId="0" applyFont="1" applyBorder="1" applyAlignment="1">
      <alignment vertical="center"/>
    </xf>
    <xf numFmtId="0" fontId="14" fillId="2" borderId="6" xfId="0" applyFont="1" applyFill="1" applyBorder="1" applyAlignment="1">
      <alignment vertical="center" shrinkToFit="1"/>
    </xf>
    <xf numFmtId="0" fontId="14" fillId="0" borderId="10" xfId="10" applyFont="1" applyBorder="1" applyAlignment="1">
      <alignment horizontal="left" vertical="center" wrapText="1"/>
    </xf>
    <xf numFmtId="0" fontId="29" fillId="2" borderId="9" xfId="0" applyFont="1" applyFill="1" applyBorder="1" applyAlignment="1">
      <alignment horizontal="left" vertical="center" shrinkToFit="1"/>
    </xf>
    <xf numFmtId="0" fontId="0" fillId="0" borderId="0" xfId="15" applyFont="1">
      <alignment vertical="center"/>
    </xf>
    <xf numFmtId="0" fontId="0" fillId="0" borderId="0" xfId="15" applyFont="1" applyAlignment="1">
      <alignment horizontal="right" vertical="center"/>
    </xf>
    <xf numFmtId="0" fontId="0" fillId="0" borderId="0" xfId="15"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6" xfId="0" applyBorder="1"/>
    <xf numFmtId="0" fontId="0" fillId="0" borderId="13" xfId="0" applyBorder="1"/>
    <xf numFmtId="0" fontId="15" fillId="0" borderId="0" xfId="15" applyFont="1">
      <alignment vertical="center"/>
    </xf>
    <xf numFmtId="0" fontId="0" fillId="0" borderId="7" xfId="0" applyBorder="1"/>
    <xf numFmtId="0" fontId="0" fillId="0" borderId="6" xfId="0" applyBorder="1"/>
    <xf numFmtId="176" fontId="0" fillId="0" borderId="29" xfId="0" applyNumberFormat="1" applyBorder="1" applyAlignment="1">
      <alignment horizontal="center" shrinkToFit="1"/>
    </xf>
    <xf numFmtId="179" fontId="0" fillId="0" borderId="29" xfId="0" applyNumberFormat="1" applyBorder="1" applyAlignment="1">
      <alignment horizontal="center" shrinkToFit="1"/>
    </xf>
    <xf numFmtId="178" fontId="0" fillId="0" borderId="29" xfId="0" applyNumberFormat="1" applyBorder="1" applyAlignment="1">
      <alignment horizontal="center" shrinkToFit="1"/>
    </xf>
    <xf numFmtId="0" fontId="6" fillId="0" borderId="30" xfId="15" applyFont="1" applyBorder="1" applyAlignment="1">
      <alignment horizontal="center" vertical="top"/>
    </xf>
    <xf numFmtId="176" fontId="0" fillId="3" borderId="29" xfId="0" applyNumberFormat="1" applyFill="1" applyBorder="1"/>
    <xf numFmtId="178" fontId="0" fillId="0" borderId="29" xfId="0" applyNumberFormat="1" applyBorder="1"/>
    <xf numFmtId="0" fontId="17" fillId="0" borderId="0" xfId="15"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5" applyFont="1" applyAlignment="1">
      <alignment horizontal="left" vertical="center" wrapText="1"/>
    </xf>
    <xf numFmtId="178" fontId="0" fillId="3" borderId="29" xfId="0" applyNumberFormat="1" applyFill="1" applyBorder="1"/>
    <xf numFmtId="0" fontId="0" fillId="0" borderId="8" xfId="0" applyBorder="1"/>
    <xf numFmtId="0" fontId="0" fillId="0" borderId="31" xfId="0" applyBorder="1" applyAlignment="1">
      <alignment horizontal="left"/>
    </xf>
    <xf numFmtId="0" fontId="1" fillId="0" borderId="0" xfId="15">
      <alignment vertical="center"/>
    </xf>
    <xf numFmtId="0" fontId="0" fillId="3" borderId="29" xfId="0" applyFill="1" applyBorder="1"/>
    <xf numFmtId="0" fontId="0" fillId="0" borderId="0" xfId="15" applyFont="1" applyAlignment="1">
      <alignment horizontal="center" vertical="center" wrapText="1"/>
    </xf>
    <xf numFmtId="0" fontId="0" fillId="0" borderId="0" xfId="15" applyFont="1" applyAlignment="1">
      <alignment horizontal="left" vertical="center"/>
    </xf>
    <xf numFmtId="0" fontId="0" fillId="0" borderId="49" xfId="0" applyBorder="1" applyAlignment="1">
      <alignment horizontal="right" vertical="center" wrapText="1"/>
    </xf>
    <xf numFmtId="0" fontId="0" fillId="0" borderId="49" xfId="0" applyBorder="1" applyAlignment="1">
      <alignment horizontal="left" vertical="center" wrapText="1"/>
    </xf>
    <xf numFmtId="0" fontId="0" fillId="0" borderId="33" xfId="15" applyFont="1" applyBorder="1">
      <alignment vertical="center"/>
    </xf>
    <xf numFmtId="0" fontId="13" fillId="0" borderId="0" xfId="15" applyFont="1">
      <alignment vertical="center"/>
    </xf>
    <xf numFmtId="176" fontId="0" fillId="0" borderId="49" xfId="0" applyNumberFormat="1" applyBorder="1" applyAlignment="1">
      <alignment horizontal="right" vertical="center" wrapText="1"/>
    </xf>
    <xf numFmtId="0" fontId="14" fillId="0" borderId="0" xfId="15" applyFont="1">
      <alignment vertical="center"/>
    </xf>
    <xf numFmtId="0" fontId="14" fillId="2" borderId="0" xfId="15" applyFont="1" applyFill="1">
      <alignment vertical="center"/>
    </xf>
    <xf numFmtId="0" fontId="0" fillId="2" borderId="0" xfId="15" applyFont="1" applyFill="1">
      <alignment vertical="center"/>
    </xf>
    <xf numFmtId="0" fontId="7" fillId="0" borderId="0" xfId="15" applyFont="1" applyAlignment="1">
      <alignment horizontal="left" vertical="center"/>
    </xf>
    <xf numFmtId="0" fontId="13" fillId="0" borderId="0" xfId="15" applyFont="1" applyAlignment="1">
      <alignment vertical="top" wrapText="1" shrinkToFit="1"/>
    </xf>
    <xf numFmtId="0" fontId="13" fillId="0" borderId="0" xfId="15" applyFont="1" applyAlignment="1">
      <alignment vertical="center" shrinkToFit="1"/>
    </xf>
    <xf numFmtId="0" fontId="13" fillId="0" borderId="0" xfId="15" applyFont="1" applyAlignment="1">
      <alignment vertical="top" shrinkToFit="1"/>
    </xf>
    <xf numFmtId="49" fontId="13" fillId="0" borderId="0" xfId="15" applyNumberFormat="1" applyFont="1" applyAlignment="1">
      <alignment horizontal="center" vertical="center" wrapText="1" shrinkToFit="1"/>
    </xf>
    <xf numFmtId="0" fontId="13" fillId="0" borderId="0" xfId="15" applyFont="1" applyAlignment="1">
      <alignment horizontal="left" vertical="center" wrapText="1" shrinkToFit="1"/>
    </xf>
    <xf numFmtId="49" fontId="13" fillId="0" borderId="0" xfId="15" applyNumberFormat="1" applyFont="1" applyAlignment="1">
      <alignment horizontal="center" vertical="center" shrinkToFit="1"/>
    </xf>
    <xf numFmtId="0" fontId="13" fillId="0" borderId="0" xfId="15" applyFont="1" applyAlignment="1">
      <alignment horizontal="left" vertical="center" shrinkToFit="1"/>
    </xf>
    <xf numFmtId="0" fontId="13" fillId="0" borderId="0" xfId="15" applyFont="1" applyAlignment="1">
      <alignment horizontal="center" vertical="center" shrinkToFit="1"/>
    </xf>
    <xf numFmtId="0" fontId="1" fillId="0" borderId="0" xfId="15" applyAlignment="1">
      <alignment horizontal="right" vertical="center"/>
    </xf>
    <xf numFmtId="0" fontId="18" fillId="0" borderId="0" xfId="15" applyFont="1" applyAlignment="1">
      <alignment horizontal="center" vertical="center"/>
    </xf>
    <xf numFmtId="0" fontId="13"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3" fillId="0" borderId="0" xfId="0" applyFont="1"/>
    <xf numFmtId="0" fontId="13" fillId="2" borderId="0" xfId="15" applyFont="1" applyFill="1">
      <alignment vertical="center"/>
    </xf>
    <xf numFmtId="0" fontId="42" fillId="0" borderId="0" xfId="0" applyFont="1" applyAlignment="1">
      <alignment horizontal="justify" vertical="center" wrapText="1"/>
    </xf>
    <xf numFmtId="0" fontId="41" fillId="0" borderId="0" xfId="0" applyFont="1" applyAlignment="1">
      <alignment vertical="center" wrapText="1"/>
    </xf>
    <xf numFmtId="0" fontId="42" fillId="0" borderId="0" xfId="0" applyFont="1" applyAlignment="1">
      <alignment horizontal="left" vertical="center" wrapText="1"/>
    </xf>
    <xf numFmtId="0" fontId="42" fillId="0" borderId="0" xfId="0" applyFont="1" applyAlignment="1">
      <alignment horizontal="center" vertical="center" wrapText="1"/>
    </xf>
    <xf numFmtId="0" fontId="40" fillId="0" borderId="11" xfId="0" applyFont="1" applyBorder="1" applyAlignment="1">
      <alignment horizontal="justify" vertical="center"/>
    </xf>
    <xf numFmtId="0" fontId="0" fillId="0" borderId="11" xfId="0" applyBorder="1"/>
    <xf numFmtId="0" fontId="40" fillId="0" borderId="9"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9" xfId="0" applyFont="1" applyBorder="1" applyAlignment="1">
      <alignment horizontal="justify" vertical="center" wrapText="1"/>
    </xf>
    <xf numFmtId="0" fontId="40" fillId="0" borderId="4" xfId="0" applyFont="1" applyBorder="1" applyAlignment="1">
      <alignment horizontal="justify" vertical="center" wrapText="1"/>
    </xf>
    <xf numFmtId="0" fontId="40" fillId="0" borderId="25" xfId="0" applyFont="1" applyBorder="1" applyAlignment="1">
      <alignment horizontal="justify" vertical="center" wrapText="1"/>
    </xf>
    <xf numFmtId="0" fontId="40" fillId="0" borderId="31" xfId="0" applyFont="1" applyBorder="1" applyAlignment="1">
      <alignment horizontal="justify" vertical="center" wrapText="1"/>
    </xf>
    <xf numFmtId="0" fontId="40" fillId="0" borderId="6" xfId="0" applyFont="1" applyBorder="1" applyAlignment="1">
      <alignment horizontal="justify" vertical="center" wrapText="1"/>
    </xf>
    <xf numFmtId="0" fontId="40" fillId="0" borderId="10" xfId="0" applyFont="1" applyBorder="1" applyAlignment="1">
      <alignment horizontal="justify" vertical="center" wrapText="1"/>
    </xf>
    <xf numFmtId="0" fontId="29" fillId="0" borderId="26" xfId="0" applyFont="1" applyBorder="1"/>
    <xf numFmtId="0" fontId="40" fillId="0" borderId="8" xfId="0" applyFont="1" applyBorder="1" applyAlignment="1">
      <alignment horizontal="justify" vertical="center" wrapText="1"/>
    </xf>
    <xf numFmtId="0" fontId="40" fillId="0" borderId="9" xfId="0" applyFont="1" applyBorder="1" applyAlignment="1">
      <alignment horizontal="left" vertical="center" wrapText="1"/>
    </xf>
    <xf numFmtId="0" fontId="40" fillId="0" borderId="13" xfId="0" applyFont="1" applyBorder="1" applyAlignment="1">
      <alignment horizontal="justify" vertical="center" wrapText="1"/>
    </xf>
    <xf numFmtId="10" fontId="0" fillId="0" borderId="8" xfId="14" applyNumberFormat="1" applyFont="1" applyBorder="1" applyAlignment="1">
      <alignment vertical="center"/>
    </xf>
    <xf numFmtId="0" fontId="40" fillId="0" borderId="10" xfId="0" applyFont="1" applyBorder="1" applyAlignment="1">
      <alignment horizontal="center" vertical="center" wrapText="1"/>
    </xf>
    <xf numFmtId="0" fontId="0" fillId="0" borderId="0" xfId="14" applyFont="1" applyAlignment="1">
      <alignment horizontal="left"/>
    </xf>
    <xf numFmtId="177" fontId="0" fillId="0" borderId="0" xfId="6" applyNumberFormat="1" applyFont="1" applyBorder="1" applyAlignment="1">
      <alignment horizontal="right"/>
    </xf>
    <xf numFmtId="177" fontId="0" fillId="0" borderId="0" xfId="14" applyNumberFormat="1" applyFont="1" applyAlignment="1">
      <alignment horizontal="right"/>
    </xf>
    <xf numFmtId="0" fontId="1" fillId="0" borderId="9" xfId="14" applyBorder="1" applyAlignment="1">
      <alignment vertical="center"/>
    </xf>
    <xf numFmtId="177" fontId="0" fillId="0" borderId="9" xfId="14" applyNumberFormat="1" applyFont="1" applyBorder="1" applyAlignment="1">
      <alignment vertical="center"/>
    </xf>
    <xf numFmtId="0" fontId="0" fillId="0" borderId="0" xfId="14" applyFont="1" applyAlignment="1">
      <alignment horizontal="center" shrinkToFit="1"/>
    </xf>
    <xf numFmtId="0" fontId="0" fillId="0" borderId="14" xfId="14" applyFont="1" applyBorder="1" applyAlignment="1">
      <alignment horizontal="center" vertical="center" shrinkToFit="1"/>
    </xf>
    <xf numFmtId="0" fontId="0" fillId="0" borderId="8" xfId="14" applyFont="1" applyBorder="1" applyAlignment="1">
      <alignment horizontal="center" shrinkToFit="1"/>
    </xf>
    <xf numFmtId="0" fontId="35" fillId="0" borderId="0" xfId="14" applyFont="1" applyAlignment="1">
      <alignment horizontal="center" shrinkToFit="1"/>
    </xf>
    <xf numFmtId="0" fontId="21" fillId="0" borderId="0" xfId="14" applyFont="1" applyAlignment="1">
      <alignment horizontal="center" shrinkToFit="1"/>
    </xf>
    <xf numFmtId="0" fontId="0" fillId="0" borderId="27" xfId="14" applyFont="1" applyBorder="1" applyAlignment="1">
      <alignment horizontal="center" vertical="center" shrinkToFit="1"/>
    </xf>
    <xf numFmtId="0" fontId="0" fillId="0" borderId="8" xfId="14" applyFont="1" applyBorder="1" applyAlignment="1">
      <alignment horizontal="center" vertical="center" shrinkToFit="1"/>
    </xf>
    <xf numFmtId="0" fontId="0" fillId="0" borderId="0" xfId="0" applyAlignment="1">
      <alignment horizontal="center" shrinkToFit="1"/>
    </xf>
    <xf numFmtId="0" fontId="0" fillId="0" borderId="9" xfId="14" applyFont="1" applyBorder="1" applyAlignment="1">
      <alignment horizontal="center" shrinkToFit="1"/>
    </xf>
    <xf numFmtId="0" fontId="0" fillId="0" borderId="8" xfId="14" applyFont="1" applyBorder="1" applyAlignment="1">
      <alignment vertical="center" shrinkToFit="1"/>
    </xf>
    <xf numFmtId="0" fontId="4" fillId="0" borderId="8" xfId="5" applyBorder="1" applyAlignment="1">
      <alignment horizontal="center" vertical="center"/>
    </xf>
    <xf numFmtId="0" fontId="0" fillId="0" borderId="9" xfId="14" applyFont="1" applyBorder="1" applyAlignment="1">
      <alignment vertical="center"/>
    </xf>
    <xf numFmtId="0" fontId="0" fillId="0" borderId="8" xfId="14" applyFont="1" applyBorder="1" applyAlignment="1">
      <alignment vertical="center" wrapText="1"/>
    </xf>
    <xf numFmtId="0" fontId="1" fillId="0" borderId="0" xfId="14" applyAlignment="1">
      <alignment horizontal="center" vertical="center"/>
    </xf>
    <xf numFmtId="0" fontId="0" fillId="0" borderId="67" xfId="14" applyFont="1" applyBorder="1" applyAlignment="1">
      <alignment horizontal="center" vertical="center"/>
    </xf>
    <xf numFmtId="0" fontId="0" fillId="0" borderId="38" xfId="14" applyFont="1" applyBorder="1" applyAlignment="1">
      <alignment horizontal="center" vertical="center"/>
    </xf>
    <xf numFmtId="0" fontId="0" fillId="0" borderId="9" xfId="0" applyBorder="1" applyAlignment="1">
      <alignment horizontal="center" shrinkToFit="1"/>
    </xf>
    <xf numFmtId="177" fontId="1" fillId="0" borderId="0" xfId="14" applyNumberFormat="1" applyAlignment="1">
      <alignment vertical="center"/>
    </xf>
    <xf numFmtId="0" fontId="1" fillId="0" borderId="4" xfId="14" applyBorder="1" applyAlignment="1">
      <alignment horizontal="center" vertical="center"/>
    </xf>
    <xf numFmtId="0" fontId="43" fillId="0" borderId="8" xfId="5" applyFont="1" applyBorder="1" applyAlignment="1">
      <alignment horizontal="center" vertical="center"/>
    </xf>
    <xf numFmtId="0" fontId="43" fillId="0" borderId="2" xfId="5" applyFont="1" applyBorder="1" applyAlignment="1">
      <alignment horizontal="center" vertical="center"/>
    </xf>
    <xf numFmtId="0" fontId="14" fillId="0" borderId="10" xfId="14" applyFont="1" applyBorder="1" applyAlignment="1">
      <alignment horizontal="center"/>
    </xf>
    <xf numFmtId="0" fontId="1" fillId="0" borderId="9" xfId="14" applyBorder="1" applyAlignment="1">
      <alignment horizontal="center" vertical="center"/>
    </xf>
    <xf numFmtId="0" fontId="2" fillId="0" borderId="9" xfId="5" applyFont="1" applyBorder="1" applyAlignment="1">
      <alignment horizontal="center" vertical="center"/>
    </xf>
    <xf numFmtId="177" fontId="44" fillId="0" borderId="8" xfId="6" applyNumberFormat="1" applyFont="1" applyBorder="1" applyAlignment="1">
      <alignment horizontal="right"/>
    </xf>
    <xf numFmtId="56" fontId="44" fillId="0" borderId="48" xfId="14" applyNumberFormat="1" applyFont="1" applyBorder="1" applyAlignment="1">
      <alignment horizontal="center"/>
    </xf>
    <xf numFmtId="0" fontId="0" fillId="0" borderId="0" xfId="14" applyFont="1" applyAlignment="1">
      <alignment vertical="center"/>
    </xf>
    <xf numFmtId="0" fontId="4" fillId="0" borderId="9" xfId="5" applyBorder="1" applyAlignment="1">
      <alignment horizontal="center" vertical="center"/>
    </xf>
    <xf numFmtId="0" fontId="0" fillId="0" borderId="0" xfId="14" applyFont="1" applyAlignment="1">
      <alignment vertical="center"/>
    </xf>
    <xf numFmtId="0" fontId="1" fillId="0" borderId="8" xfId="14" applyFont="1" applyBorder="1" applyAlignment="1">
      <alignment vertical="center" shrinkToFit="1"/>
    </xf>
    <xf numFmtId="177" fontId="1" fillId="0" borderId="8" xfId="14" applyNumberFormat="1" applyFont="1" applyBorder="1" applyAlignment="1">
      <alignment vertical="center"/>
    </xf>
    <xf numFmtId="0" fontId="45" fillId="0" borderId="8" xfId="14" applyFont="1" applyBorder="1" applyAlignment="1">
      <alignment vertical="center"/>
    </xf>
    <xf numFmtId="177" fontId="45" fillId="0" borderId="8" xfId="14" applyNumberFormat="1" applyFont="1" applyBorder="1" applyAlignment="1">
      <alignment vertical="center"/>
    </xf>
    <xf numFmtId="0" fontId="0" fillId="0" borderId="9" xfId="14" applyFont="1" applyBorder="1" applyAlignment="1">
      <alignment vertical="center" shrinkToFit="1"/>
    </xf>
    <xf numFmtId="0" fontId="4" fillId="0" borderId="10" xfId="5" applyBorder="1" applyAlignment="1">
      <alignment horizontal="center"/>
    </xf>
    <xf numFmtId="0" fontId="45" fillId="0" borderId="8" xfId="14" applyFont="1" applyBorder="1" applyAlignment="1">
      <alignment vertical="center" shrinkToFit="1"/>
    </xf>
    <xf numFmtId="0" fontId="0" fillId="0" borderId="9" xfId="14" applyFont="1" applyFill="1" applyBorder="1" applyAlignment="1">
      <alignment vertical="center" shrinkToFit="1"/>
    </xf>
    <xf numFmtId="0" fontId="0" fillId="0" borderId="9" xfId="14" applyFont="1" applyBorder="1" applyAlignment="1">
      <alignment vertical="center" wrapText="1" shrinkToFit="1"/>
    </xf>
    <xf numFmtId="0" fontId="0" fillId="0" borderId="0" xfId="14" applyFont="1" applyAlignment="1">
      <alignment vertical="center"/>
    </xf>
    <xf numFmtId="0" fontId="17" fillId="2" borderId="0" xfId="0" applyFont="1" applyFill="1" applyAlignment="1">
      <alignment horizontal="center" vertical="center"/>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14" fillId="2" borderId="3"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5" fillId="0" borderId="12" xfId="10" applyFont="1" applyBorder="1" applyAlignment="1">
      <alignment horizontal="left" vertical="center" wrapText="1"/>
    </xf>
    <xf numFmtId="0" fontId="5" fillId="0" borderId="26" xfId="10" applyFont="1" applyBorder="1" applyAlignment="1">
      <alignment horizontal="left" vertical="center" wrapText="1"/>
    </xf>
    <xf numFmtId="0" fontId="14" fillId="0" borderId="11" xfId="10" applyFont="1" applyBorder="1" applyAlignment="1">
      <alignment vertical="center" wrapText="1"/>
    </xf>
    <xf numFmtId="0" fontId="14" fillId="0" borderId="8" xfId="10" applyFont="1" applyBorder="1" applyAlignment="1">
      <alignment vertical="center" wrapText="1"/>
    </xf>
    <xf numFmtId="0" fontId="5" fillId="0" borderId="12" xfId="0" applyFont="1" applyBorder="1" applyAlignment="1">
      <alignment vertical="center"/>
    </xf>
    <xf numFmtId="0" fontId="5" fillId="0" borderId="26" xfId="0" applyFont="1" applyBorder="1" applyAlignment="1">
      <alignment vertical="center"/>
    </xf>
    <xf numFmtId="0" fontId="5" fillId="2" borderId="12"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6" xfId="0" applyFont="1" applyFill="1" applyBorder="1" applyAlignment="1">
      <alignment horizontal="left" vertical="center" wrapText="1"/>
    </xf>
    <xf numFmtId="0" fontId="17" fillId="0" borderId="0" xfId="0" applyFont="1" applyAlignment="1">
      <alignment horizontal="center"/>
    </xf>
    <xf numFmtId="0" fontId="42" fillId="0" borderId="0" xfId="0" applyFont="1" applyAlignment="1">
      <alignment horizontal="justify" vertical="center" wrapText="1"/>
    </xf>
    <xf numFmtId="0" fontId="40" fillId="0" borderId="66" xfId="0" applyFont="1" applyBorder="1" applyAlignment="1">
      <alignment horizontal="justify" vertical="center" wrapText="1"/>
    </xf>
    <xf numFmtId="0" fontId="40" fillId="0" borderId="50" xfId="0" applyFont="1" applyBorder="1" applyAlignment="1">
      <alignment horizontal="justify" vertical="center" wrapText="1"/>
    </xf>
    <xf numFmtId="0" fontId="40" fillId="0" borderId="37" xfId="0" applyFont="1" applyBorder="1" applyAlignment="1">
      <alignment horizontal="justify" vertical="center" wrapText="1"/>
    </xf>
    <xf numFmtId="0" fontId="40" fillId="0" borderId="31" xfId="0" applyFont="1" applyBorder="1" applyAlignment="1">
      <alignment horizontal="justify" vertical="center" wrapText="1"/>
    </xf>
    <xf numFmtId="0" fontId="40" fillId="0" borderId="25" xfId="0" applyFont="1" applyBorder="1" applyAlignment="1">
      <alignment horizontal="justify" vertical="center" wrapText="1"/>
    </xf>
    <xf numFmtId="0" fontId="40" fillId="0" borderId="10" xfId="0" applyFont="1" applyBorder="1" applyAlignment="1">
      <alignment horizontal="justify" vertical="center" wrapText="1"/>
    </xf>
    <xf numFmtId="0" fontId="5" fillId="2" borderId="3" xfId="0" applyFont="1" applyFill="1" applyBorder="1" applyAlignment="1">
      <alignment horizontal="left" wrapText="1"/>
    </xf>
    <xf numFmtId="0" fontId="5" fillId="2" borderId="4" xfId="0" applyFont="1" applyFill="1" applyBorder="1" applyAlignment="1">
      <alignment horizontal="left" wrapText="1"/>
    </xf>
    <xf numFmtId="0" fontId="5" fillId="2" borderId="3"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0" fontId="12" fillId="0" borderId="0" xfId="0" applyFont="1" applyAlignment="1">
      <alignment horizontal="center" wrapText="1"/>
    </xf>
    <xf numFmtId="0" fontId="5" fillId="0" borderId="0" xfId="0" applyFont="1" applyAlignment="1">
      <alignment horizontal="center"/>
    </xf>
    <xf numFmtId="0" fontId="40" fillId="0" borderId="9" xfId="0" applyFont="1" applyBorder="1" applyAlignment="1">
      <alignment horizontal="justify" vertical="center" wrapText="1"/>
    </xf>
    <xf numFmtId="0" fontId="40" fillId="0" borderId="62" xfId="0" applyFont="1" applyBorder="1" applyAlignment="1">
      <alignment horizontal="justify" vertical="center" wrapText="1"/>
    </xf>
    <xf numFmtId="0" fontId="40" fillId="0" borderId="4" xfId="0" applyFont="1" applyBorder="1" applyAlignment="1">
      <alignment horizontal="justify" vertical="center" wrapText="1"/>
    </xf>
    <xf numFmtId="0" fontId="40" fillId="0" borderId="12" xfId="0" applyFont="1" applyBorder="1" applyAlignment="1">
      <alignment horizontal="justify" vertical="center" wrapText="1"/>
    </xf>
    <xf numFmtId="0" fontId="40" fillId="0" borderId="13" xfId="0" applyFont="1" applyBorder="1" applyAlignment="1">
      <alignment horizontal="justify" vertical="center" wrapText="1"/>
    </xf>
    <xf numFmtId="0" fontId="40" fillId="0" borderId="3" xfId="0" applyFont="1" applyBorder="1" applyAlignment="1">
      <alignment horizontal="justify" vertical="center" wrapText="1"/>
    </xf>
    <xf numFmtId="0" fontId="40" fillId="0" borderId="2" xfId="0" applyFont="1" applyBorder="1" applyAlignment="1">
      <alignment horizontal="justify" vertical="center" wrapText="1"/>
    </xf>
    <xf numFmtId="0" fontId="40" fillId="0" borderId="36" xfId="0" applyFont="1" applyBorder="1" applyAlignment="1">
      <alignment horizontal="justify" vertical="center" wrapText="1"/>
    </xf>
    <xf numFmtId="0" fontId="40" fillId="0" borderId="0" xfId="0" applyFont="1" applyAlignment="1">
      <alignment horizontal="justify" vertical="center" wrapText="1"/>
    </xf>
    <xf numFmtId="38" fontId="7" fillId="0" borderId="3" xfId="6" applyFont="1" applyBorder="1" applyAlignment="1">
      <alignment vertical="center"/>
    </xf>
    <xf numFmtId="38" fontId="7" fillId="0" borderId="2" xfId="6" applyFont="1" applyBorder="1" applyAlignment="1">
      <alignment vertical="center"/>
    </xf>
    <xf numFmtId="38" fontId="7" fillId="0" borderId="53" xfId="6" applyFont="1" applyBorder="1" applyAlignment="1">
      <alignment vertical="center"/>
    </xf>
    <xf numFmtId="38" fontId="7" fillId="0" borderId="54" xfId="6" applyFont="1" applyBorder="1" applyAlignment="1">
      <alignment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17" xfId="0" applyFont="1" applyBorder="1" applyAlignment="1">
      <alignment horizontal="center" vertical="center"/>
    </xf>
    <xf numFmtId="0" fontId="7" fillId="0" borderId="35" xfId="0" applyFont="1" applyBorder="1" applyAlignment="1">
      <alignment horizontal="center" vertical="center"/>
    </xf>
    <xf numFmtId="38" fontId="13" fillId="0" borderId="39" xfId="6" applyFont="1" applyBorder="1" applyAlignment="1">
      <alignment horizontal="center" vertical="center" wrapText="1"/>
    </xf>
    <xf numFmtId="38" fontId="13" fillId="0" borderId="2" xfId="6" applyFont="1" applyBorder="1" applyAlignment="1">
      <alignment horizontal="center" vertical="center" wrapText="1"/>
    </xf>
    <xf numFmtId="0" fontId="7" fillId="0" borderId="11" xfId="14" applyFont="1" applyBorder="1" applyAlignment="1">
      <alignment horizontal="left" vertical="center"/>
    </xf>
    <xf numFmtId="0" fontId="7" fillId="0" borderId="0" xfId="14" applyFont="1" applyAlignment="1">
      <alignment horizontal="center" vertical="center"/>
    </xf>
    <xf numFmtId="0" fontId="0" fillId="0" borderId="11" xfId="14" applyFont="1" applyBorder="1" applyAlignment="1">
      <alignment horizontal="left" vertical="center"/>
    </xf>
    <xf numFmtId="0" fontId="1"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6" xfId="14" applyFont="1" applyBorder="1" applyAlignment="1">
      <alignment horizontal="center" vertical="center"/>
    </xf>
    <xf numFmtId="0" fontId="0" fillId="0" borderId="39" xfId="14" applyFont="1" applyBorder="1" applyAlignment="1">
      <alignment horizontal="center" vertical="center"/>
    </xf>
    <xf numFmtId="0" fontId="0" fillId="0" borderId="3" xfId="14" applyFont="1" applyBorder="1" applyAlignment="1">
      <alignment vertical="center"/>
    </xf>
    <xf numFmtId="0" fontId="0" fillId="0" borderId="46" xfId="14" applyFont="1" applyBorder="1" applyAlignment="1">
      <alignment vertical="center"/>
    </xf>
    <xf numFmtId="0" fontId="0" fillId="0" borderId="0" xfId="14" applyFont="1" applyAlignment="1">
      <alignment horizontal="left"/>
    </xf>
    <xf numFmtId="0" fontId="10" fillId="0" borderId="0" xfId="14" applyFont="1" applyAlignment="1">
      <alignment horizontal="center"/>
    </xf>
    <xf numFmtId="0" fontId="0" fillId="0" borderId="0" xfId="14" applyFont="1" applyAlignment="1">
      <alignment horizontal="center"/>
    </xf>
    <xf numFmtId="0" fontId="32" fillId="0" borderId="0" xfId="14" applyFont="1" applyAlignment="1">
      <alignment horizontal="left"/>
    </xf>
    <xf numFmtId="0" fontId="7"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5" xfId="14" applyFont="1" applyBorder="1" applyAlignment="1">
      <alignment horizontal="center"/>
    </xf>
    <xf numFmtId="0" fontId="0" fillId="0" borderId="43" xfId="14" applyFont="1" applyBorder="1" applyAlignment="1">
      <alignment horizontal="center"/>
    </xf>
    <xf numFmtId="0" fontId="0" fillId="0" borderId="4" xfId="14" applyFont="1" applyBorder="1" applyAlignment="1">
      <alignment horizontal="center"/>
    </xf>
    <xf numFmtId="0" fontId="1" fillId="0" borderId="0" xfId="14" applyAlignment="1">
      <alignment horizontal="left"/>
    </xf>
    <xf numFmtId="0" fontId="0" fillId="0" borderId="56" xfId="15" applyFont="1" applyBorder="1" applyAlignment="1">
      <alignment horizontal="center" vertical="center"/>
    </xf>
    <xf numFmtId="0" fontId="0" fillId="0" borderId="33" xfId="15" applyFont="1" applyBorder="1" applyAlignment="1">
      <alignment horizontal="center" vertical="center"/>
    </xf>
    <xf numFmtId="0" fontId="13" fillId="0" borderId="0" xfId="15" applyFont="1" applyAlignment="1">
      <alignment horizontal="left" vertical="top" wrapText="1" shrinkToFit="1"/>
    </xf>
    <xf numFmtId="0" fontId="13" fillId="2" borderId="0" xfId="15" applyFont="1" applyFill="1" applyAlignment="1">
      <alignment horizontal="left" vertical="center"/>
    </xf>
    <xf numFmtId="0" fontId="0" fillId="0" borderId="0" xfId="15" applyFont="1" applyAlignment="1">
      <alignment horizontal="center" vertical="center"/>
    </xf>
    <xf numFmtId="0" fontId="0" fillId="0" borderId="0" xfId="15" applyFont="1" applyAlignment="1">
      <alignment horizontal="left" vertical="center"/>
    </xf>
    <xf numFmtId="0" fontId="0" fillId="0" borderId="33" xfId="15" applyFont="1" applyBorder="1" applyAlignment="1">
      <alignment horizontal="left" vertical="center"/>
    </xf>
    <xf numFmtId="0" fontId="13" fillId="0" borderId="0" xfId="15" applyFont="1" applyAlignment="1">
      <alignment horizontal="left" vertical="center" wrapText="1" shrinkToFit="1"/>
    </xf>
    <xf numFmtId="0" fontId="13" fillId="0" borderId="0" xfId="15" applyFont="1" applyAlignment="1">
      <alignment horizontal="left" vertical="center" shrinkToFit="1"/>
    </xf>
    <xf numFmtId="0" fontId="13" fillId="0" borderId="0" xfId="15" applyFont="1" applyAlignment="1">
      <alignment vertical="center" shrinkToFit="1"/>
    </xf>
    <xf numFmtId="0" fontId="18" fillId="0" borderId="0" xfId="15" applyFont="1" applyAlignment="1">
      <alignment horizontal="center" vertical="center"/>
    </xf>
    <xf numFmtId="0" fontId="0" fillId="4" borderId="57" xfId="0" applyFill="1" applyBorder="1" applyAlignment="1">
      <alignment horizontal="center" vertical="center" wrapText="1"/>
    </xf>
    <xf numFmtId="0" fontId="0" fillId="4" borderId="58" xfId="0" applyFill="1" applyBorder="1" applyAlignment="1">
      <alignment horizontal="center" vertical="center" wrapText="1"/>
    </xf>
    <xf numFmtId="178" fontId="0" fillId="0" borderId="33" xfId="15" applyNumberFormat="1" applyFont="1" applyBorder="1" applyAlignment="1">
      <alignment horizontal="right" vertical="center"/>
    </xf>
    <xf numFmtId="0" fontId="14"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center" wrapText="1"/>
    </xf>
    <xf numFmtId="0" fontId="0" fillId="0" borderId="0" xfId="15" applyFont="1" applyAlignment="1">
      <alignment horizontal="left" vertical="top" wrapText="1"/>
    </xf>
    <xf numFmtId="0" fontId="0" fillId="0" borderId="0" xfId="15" applyFont="1" applyAlignment="1">
      <alignment horizontal="right" vertical="center"/>
    </xf>
    <xf numFmtId="0" fontId="15" fillId="0" borderId="0" xfId="15" applyFont="1" applyAlignment="1">
      <alignment horizontal="right" vertical="center"/>
    </xf>
    <xf numFmtId="0" fontId="17" fillId="0" borderId="0" xfId="15" applyFont="1" applyAlignment="1">
      <alignment horizontal="center" vertical="center"/>
    </xf>
    <xf numFmtId="0" fontId="7" fillId="0" borderId="59" xfId="15" applyFont="1" applyBorder="1" applyAlignment="1">
      <alignment horizontal="center" vertical="center" wrapText="1" shrinkToFit="1"/>
    </xf>
    <xf numFmtId="0" fontId="0" fillId="0" borderId="59" xfId="0" applyBorder="1"/>
    <xf numFmtId="0" fontId="0" fillId="0" borderId="60" xfId="0" applyBorder="1"/>
    <xf numFmtId="0" fontId="1" fillId="0" borderId="0" xfId="15" applyAlignment="1">
      <alignment horizontal="left" vertical="center" wrapText="1"/>
    </xf>
    <xf numFmtId="0" fontId="0" fillId="0" borderId="62" xfId="14" applyFont="1" applyBorder="1" applyAlignment="1">
      <alignment horizontal="center" vertical="center"/>
    </xf>
    <xf numFmtId="0" fontId="0" fillId="0" borderId="63" xfId="14" applyFont="1" applyBorder="1" applyAlignment="1">
      <alignment horizontal="center" vertical="center"/>
    </xf>
    <xf numFmtId="0" fontId="0" fillId="0" borderId="64" xfId="14" applyFont="1" applyBorder="1" applyAlignment="1">
      <alignment horizontal="center" vertical="center"/>
    </xf>
    <xf numFmtId="0" fontId="0" fillId="0" borderId="0" xfId="14" applyFont="1" applyAlignment="1">
      <alignment horizontal="center" vertical="center"/>
    </xf>
    <xf numFmtId="0" fontId="16" fillId="0" borderId="0" xfId="14" applyFont="1" applyAlignment="1">
      <alignment vertical="center"/>
    </xf>
    <xf numFmtId="0" fontId="0" fillId="0" borderId="0" xfId="14" applyFont="1" applyAlignment="1">
      <alignment vertical="center"/>
    </xf>
    <xf numFmtId="0" fontId="9" fillId="0" borderId="0" xfId="14" applyFont="1" applyAlignment="1">
      <alignment horizontal="center" vertical="center"/>
    </xf>
    <xf numFmtId="0" fontId="0" fillId="0" borderId="32" xfId="14" applyFont="1" applyBorder="1" applyAlignment="1">
      <alignment horizontal="right" vertical="center"/>
    </xf>
    <xf numFmtId="0" fontId="0" fillId="0" borderId="61" xfId="14" applyFont="1" applyBorder="1" applyAlignment="1">
      <alignment horizontal="center" vertical="center"/>
    </xf>
    <xf numFmtId="0" fontId="0" fillId="0" borderId="65" xfId="14" applyFont="1" applyBorder="1" applyAlignment="1">
      <alignment horizontal="center" vertical="center"/>
    </xf>
    <xf numFmtId="0" fontId="0" fillId="0" borderId="11" xfId="14" applyFont="1" applyBorder="1" applyAlignment="1">
      <alignment horizontal="right" vertical="center"/>
    </xf>
    <xf numFmtId="0" fontId="1" fillId="0" borderId="3" xfId="14" applyBorder="1" applyAlignment="1">
      <alignment horizontal="center" vertical="center"/>
    </xf>
    <xf numFmtId="0" fontId="1" fillId="0" borderId="2" xfId="14" applyBorder="1" applyAlignment="1">
      <alignment horizontal="center" vertical="center"/>
    </xf>
    <xf numFmtId="0" fontId="1" fillId="0" borderId="0" xfId="14" applyAlignment="1">
      <alignment horizontal="right" vertical="center"/>
    </xf>
    <xf numFmtId="0" fontId="8" fillId="0" borderId="0" xfId="14" applyFont="1" applyAlignment="1">
      <alignment horizontal="center" vertical="center"/>
    </xf>
    <xf numFmtId="0" fontId="1" fillId="0" borderId="0" xfId="14" applyAlignment="1">
      <alignment horizontal="center" vertical="center"/>
    </xf>
    <xf numFmtId="0" fontId="1" fillId="0" borderId="11" xfId="14" applyBorder="1" applyAlignment="1">
      <alignment horizontal="right" vertical="center"/>
    </xf>
    <xf numFmtId="0" fontId="10" fillId="0" borderId="0" xfId="14" applyFont="1" applyAlignment="1">
      <alignment horizontal="center" vertical="center"/>
    </xf>
    <xf numFmtId="177" fontId="0" fillId="0" borderId="8" xfId="14" applyNumberFormat="1" applyFont="1" applyFill="1" applyBorder="1" applyAlignment="1">
      <alignment vertical="center"/>
    </xf>
    <xf numFmtId="0" fontId="0" fillId="0" borderId="9" xfId="14" applyFont="1" applyFill="1" applyBorder="1" applyAlignment="1">
      <alignment vertical="center" wrapText="1" shrinkToFit="1"/>
    </xf>
    <xf numFmtId="0" fontId="44" fillId="0" borderId="8" xfId="14" applyFont="1" applyBorder="1" applyAlignment="1">
      <alignment vertical="center" shrinkToFit="1"/>
    </xf>
    <xf numFmtId="177" fontId="0" fillId="0" borderId="0" xfId="0" applyNumberFormat="1" applyAlignment="1">
      <alignment horizontal="center"/>
    </xf>
    <xf numFmtId="177" fontId="0" fillId="0" borderId="0" xfId="14" applyNumberFormat="1" applyFont="1" applyAlignment="1">
      <alignment vertical="center"/>
    </xf>
    <xf numFmtId="0" fontId="44" fillId="0" borderId="8" xfId="14" applyFont="1" applyBorder="1" applyAlignment="1">
      <alignment horizontal="center" shrinkToFit="1"/>
    </xf>
    <xf numFmtId="0" fontId="44" fillId="0" borderId="8" xfId="14" applyFont="1" applyBorder="1" applyAlignment="1">
      <alignment horizontal="center"/>
    </xf>
    <xf numFmtId="0" fontId="44" fillId="0" borderId="48" xfId="14" applyFont="1" applyBorder="1" applyAlignment="1">
      <alignment horizont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2">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7630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4</xdr:col>
      <xdr:colOff>487680</xdr:colOff>
      <xdr:row>16</xdr:row>
      <xdr:rowOff>76200</xdr:rowOff>
    </xdr:from>
    <xdr:to>
      <xdr:col>5</xdr:col>
      <xdr:colOff>281940</xdr:colOff>
      <xdr:row>18</xdr:row>
      <xdr:rowOff>91440</xdr:rowOff>
    </xdr:to>
    <xdr:sp macro="" textlink="">
      <xdr:nvSpPr>
        <xdr:cNvPr id="11" name="楕円 10">
          <a:extLst>
            <a:ext uri="{FF2B5EF4-FFF2-40B4-BE49-F238E27FC236}">
              <a16:creationId xmlns:a16="http://schemas.microsoft.com/office/drawing/2014/main" id="{EAB07F3C-BFAA-9331-7495-2EF7861A75B2}"/>
            </a:ext>
          </a:extLst>
        </xdr:cNvPr>
        <xdr:cNvSpPr/>
      </xdr:nvSpPr>
      <xdr:spPr bwMode="auto">
        <a:xfrm>
          <a:off x="2194560" y="2941320"/>
          <a:ext cx="53340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6</xdr:col>
      <xdr:colOff>685800</xdr:colOff>
      <xdr:row>18</xdr:row>
      <xdr:rowOff>83820</xdr:rowOff>
    </xdr:from>
    <xdr:to>
      <xdr:col>8</xdr:col>
      <xdr:colOff>327660</xdr:colOff>
      <xdr:row>20</xdr:row>
      <xdr:rowOff>99060</xdr:rowOff>
    </xdr:to>
    <xdr:sp macro="" textlink="">
      <xdr:nvSpPr>
        <xdr:cNvPr id="12" name="楕円 11">
          <a:extLst>
            <a:ext uri="{FF2B5EF4-FFF2-40B4-BE49-F238E27FC236}">
              <a16:creationId xmlns:a16="http://schemas.microsoft.com/office/drawing/2014/main" id="{CB601D66-95D8-4D6C-BBBB-240B6C313369}"/>
            </a:ext>
          </a:extLst>
        </xdr:cNvPr>
        <xdr:cNvSpPr/>
      </xdr:nvSpPr>
      <xdr:spPr bwMode="auto">
        <a:xfrm>
          <a:off x="3916680" y="3291840"/>
          <a:ext cx="155448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556260</xdr:colOff>
      <xdr:row>24</xdr:row>
      <xdr:rowOff>114300</xdr:rowOff>
    </xdr:from>
    <xdr:to>
      <xdr:col>5</xdr:col>
      <xdr:colOff>259080</xdr:colOff>
      <xdr:row>26</xdr:row>
      <xdr:rowOff>121920</xdr:rowOff>
    </xdr:to>
    <xdr:sp macro="" textlink="">
      <xdr:nvSpPr>
        <xdr:cNvPr id="16" name="楕円 15">
          <a:extLst>
            <a:ext uri="{FF2B5EF4-FFF2-40B4-BE49-F238E27FC236}">
              <a16:creationId xmlns:a16="http://schemas.microsoft.com/office/drawing/2014/main" id="{825CB59A-60FA-46FA-A24C-A3E0DD84EC2F}"/>
            </a:ext>
          </a:extLst>
        </xdr:cNvPr>
        <xdr:cNvSpPr/>
      </xdr:nvSpPr>
      <xdr:spPr bwMode="auto">
        <a:xfrm>
          <a:off x="1623060" y="4366260"/>
          <a:ext cx="108204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1074420</xdr:colOff>
      <xdr:row>26</xdr:row>
      <xdr:rowOff>99060</xdr:rowOff>
    </xdr:from>
    <xdr:to>
      <xdr:col>9</xdr:col>
      <xdr:colOff>45720</xdr:colOff>
      <xdr:row>28</xdr:row>
      <xdr:rowOff>106680</xdr:rowOff>
    </xdr:to>
    <xdr:sp macro="" textlink="">
      <xdr:nvSpPr>
        <xdr:cNvPr id="17" name="楕円 16">
          <a:extLst>
            <a:ext uri="{FF2B5EF4-FFF2-40B4-BE49-F238E27FC236}">
              <a16:creationId xmlns:a16="http://schemas.microsoft.com/office/drawing/2014/main" id="{B9424B7E-EE3B-4214-825C-DC3469099155}"/>
            </a:ext>
          </a:extLst>
        </xdr:cNvPr>
        <xdr:cNvSpPr/>
      </xdr:nvSpPr>
      <xdr:spPr bwMode="auto">
        <a:xfrm>
          <a:off x="5021580" y="4701540"/>
          <a:ext cx="108204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355600</xdr:colOff>
      <xdr:row>5</xdr:row>
      <xdr:rowOff>95250</xdr:rowOff>
    </xdr:from>
    <xdr:to>
      <xdr:col>5</xdr:col>
      <xdr:colOff>700238</xdr:colOff>
      <xdr:row>14</xdr:row>
      <xdr:rowOff>76218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2060575" y="1152525"/>
          <a:ext cx="3916513" cy="2209818"/>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239077</xdr:colOff>
      <xdr:row>8</xdr:row>
      <xdr:rowOff>121583</xdr:rowOff>
    </xdr:from>
    <xdr:to>
      <xdr:col>6</xdr:col>
      <xdr:colOff>1487985</xdr:colOff>
      <xdr:row>10</xdr:row>
      <xdr:rowOff>79459</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915727" y="1950383"/>
          <a:ext cx="1982333" cy="453176"/>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hyperlink" Target="../siryoh/mitumori/takoito.pdf" TargetMode="External"/><Relationship Id="rId18" Type="http://schemas.openxmlformats.org/officeDocument/2006/relationships/hyperlink" Target="../siryoh/mitumori/izumiunyu.pdf" TargetMode="External"/><Relationship Id="rId26" Type="http://schemas.openxmlformats.org/officeDocument/2006/relationships/hyperlink" Target="../siryoh/mitumori/heriumugasumitumori.pdf" TargetMode="External"/><Relationship Id="rId21" Type="http://schemas.openxmlformats.org/officeDocument/2006/relationships/hyperlink" Target="../siryoh/mitumori/menrope.pdf" TargetMode="External"/><Relationship Id="rId34" Type="http://schemas.openxmlformats.org/officeDocument/2006/relationships/hyperlink" Target="../siryoh/mitumori/bu-sutiketoranntanntiketto.pdf" TargetMode="External"/><Relationship Id="rId7" Type="http://schemas.openxmlformats.org/officeDocument/2006/relationships/hyperlink" Target="../siryoh/mitumori/isutukue.pdf" TargetMode="External"/><Relationship Id="rId12" Type="http://schemas.openxmlformats.org/officeDocument/2006/relationships/hyperlink" Target="../siryoh/mitumori/LEDdenkyu.pdf" TargetMode="External"/><Relationship Id="rId17" Type="http://schemas.openxmlformats.org/officeDocument/2006/relationships/hyperlink" Target="../siryoh/mitumori/poi.pdf" TargetMode="External"/><Relationship Id="rId25" Type="http://schemas.openxmlformats.org/officeDocument/2006/relationships/hyperlink" Target="../siryoh/mitumori/hurikomitesuryo.pdf" TargetMode="External"/><Relationship Id="rId33" Type="http://schemas.openxmlformats.org/officeDocument/2006/relationships/hyperlink" Target="../siryoh/mitumori/mitumori_tai_raberu_2.pdf" TargetMode="External"/><Relationship Id="rId38" Type="http://schemas.openxmlformats.org/officeDocument/2006/relationships/printerSettings" Target="../printerSettings/printerSettings5.bin"/><Relationship Id="rId2" Type="http://schemas.openxmlformats.org/officeDocument/2006/relationships/hyperlink" Target="../siryoh/mitumori/watagashiki.pdf" TargetMode="External"/><Relationship Id="rId16" Type="http://schemas.openxmlformats.org/officeDocument/2006/relationships/hyperlink" Target="../siryoh/mitumori/watagashiki.pdf" TargetMode="External"/><Relationship Id="rId20" Type="http://schemas.openxmlformats.org/officeDocument/2006/relationships/hyperlink" Target="../siryoh/mitumori/tegusu.pdf" TargetMode="External"/><Relationship Id="rId29" Type="http://schemas.openxmlformats.org/officeDocument/2006/relationships/hyperlink" Target="../siryoh/mitumori/hurikomitesuryo.pdf" TargetMode="External"/><Relationship Id="rId1" Type="http://schemas.openxmlformats.org/officeDocument/2006/relationships/hyperlink" Target="../siryoh/mitumori/mitumori_hikarusukui8.8.pdf" TargetMode="External"/><Relationship Id="rId6" Type="http://schemas.openxmlformats.org/officeDocument/2006/relationships/hyperlink" Target="../siryoh/mitumori/tennto.pdf" TargetMode="External"/><Relationship Id="rId11" Type="http://schemas.openxmlformats.org/officeDocument/2006/relationships/hyperlink" Target="../siryoh/mitumori/speaker2.pdf" TargetMode="External"/><Relationship Id="rId24" Type="http://schemas.openxmlformats.org/officeDocument/2006/relationships/hyperlink" Target="../siryoh/mitumori/keibi.pdf" TargetMode="External"/><Relationship Id="rId32" Type="http://schemas.openxmlformats.org/officeDocument/2006/relationships/hyperlink" Target="../siryoh/mitumori/mitumori_tai_raberu_2.pdf" TargetMode="External"/><Relationship Id="rId37" Type="http://schemas.openxmlformats.org/officeDocument/2006/relationships/hyperlink" Target="../siryoh/mitumori/mitumori-toutingtunnel_mokuzai.pdf" TargetMode="External"/><Relationship Id="rId5" Type="http://schemas.openxmlformats.org/officeDocument/2006/relationships/hyperlink" Target="../siryoh/mitumori/mitumiri-tirashiposuta-.pdf" TargetMode="External"/><Relationship Id="rId15" Type="http://schemas.openxmlformats.org/officeDocument/2006/relationships/hyperlink" Target="../siryoh/mitumori/hikarinorakugaki.pdf" TargetMode="External"/><Relationship Id="rId23" Type="http://schemas.openxmlformats.org/officeDocument/2006/relationships/hyperlink" Target="../siryoh/mitumori/snskoukokuhi.pdf" TargetMode="External"/><Relationship Id="rId28" Type="http://schemas.openxmlformats.org/officeDocument/2006/relationships/hyperlink" Target="../siryoh/mitumori/watagashibou.pdf" TargetMode="External"/><Relationship Id="rId36" Type="http://schemas.openxmlformats.org/officeDocument/2006/relationships/hyperlink" Target="../siryoh/mitumori/mitumori_innkamu_hennsouhi.pdf" TargetMode="External"/><Relationship Id="rId10" Type="http://schemas.openxmlformats.org/officeDocument/2006/relationships/hyperlink" Target="../siryoh/mitumori/speaker1.pdf" TargetMode="External"/><Relationship Id="rId19" Type="http://schemas.openxmlformats.org/officeDocument/2006/relationships/hyperlink" Target="../siryoh/mitumori/sisutemuatomitsumori.pdf" TargetMode="External"/><Relationship Id="rId31" Type="http://schemas.openxmlformats.org/officeDocument/2006/relationships/hyperlink" Target="../siryoh/mitumori/innkamu-mitumori.pdf" TargetMode="External"/><Relationship Id="rId4" Type="http://schemas.openxmlformats.org/officeDocument/2006/relationships/hyperlink" Target="../siryoh/mitumori/heriumugasumitumori.pdf" TargetMode="External"/><Relationship Id="rId9" Type="http://schemas.openxmlformats.org/officeDocument/2006/relationships/hyperlink" Target="../siryoh/mitumori/watagashiki.pdf" TargetMode="External"/><Relationship Id="rId14" Type="http://schemas.openxmlformats.org/officeDocument/2006/relationships/hyperlink" Target="../siryoh/mitumori/omoriocha.pdf" TargetMode="External"/><Relationship Id="rId22" Type="http://schemas.openxmlformats.org/officeDocument/2006/relationships/hyperlink" Target="../siryoh/mitumori/220927jci%20m.pdf" TargetMode="External"/><Relationship Id="rId27" Type="http://schemas.openxmlformats.org/officeDocument/2006/relationships/hyperlink" Target="../siryoh/mitumori/heriumugasumitumori.pdf" TargetMode="External"/><Relationship Id="rId30" Type="http://schemas.openxmlformats.org/officeDocument/2006/relationships/hyperlink" Target="../siryoh/mitumori/hurikomitesuryo.pdf" TargetMode="External"/><Relationship Id="rId35" Type="http://schemas.openxmlformats.org/officeDocument/2006/relationships/hyperlink" Target="../siryoh/mitumori/mitumori-tyoutinnbou.pdf" TargetMode="External"/><Relationship Id="rId8" Type="http://schemas.openxmlformats.org/officeDocument/2006/relationships/hyperlink" Target="../siryoh/mitumori/choutinnmitumori.pdf" TargetMode="External"/><Relationship Id="rId3" Type="http://schemas.openxmlformats.org/officeDocument/2006/relationships/hyperlink" Target="../siryoh/mitumori/ritiumukoinndennti.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siryoh/mitumori/sisutemuatomitsumori.pdf" TargetMode="External"/><Relationship Id="rId13" Type="http://schemas.openxmlformats.org/officeDocument/2006/relationships/hyperlink" Target="../siryoh/mitumori/hikarinorakugaki.pdf" TargetMode="External"/><Relationship Id="rId18" Type="http://schemas.openxmlformats.org/officeDocument/2006/relationships/hyperlink" Target="../siryoh/mitumori/heriumugasumitumori.pdf" TargetMode="External"/><Relationship Id="rId26" Type="http://schemas.openxmlformats.org/officeDocument/2006/relationships/hyperlink" Target="../siryoh/mitumori/innkamu-mitumori.pdf" TargetMode="External"/><Relationship Id="rId3" Type="http://schemas.openxmlformats.org/officeDocument/2006/relationships/hyperlink" Target="../siryoh/mitumori/isutukue.pdf" TargetMode="External"/><Relationship Id="rId21" Type="http://schemas.openxmlformats.org/officeDocument/2006/relationships/hyperlink" Target="../siryoh/mitumori/mitumori_tai_raberu_2.pdf" TargetMode="External"/><Relationship Id="rId7" Type="http://schemas.openxmlformats.org/officeDocument/2006/relationships/hyperlink" Target="../siryoh/mitumori/watagashiki.pdf" TargetMode="External"/><Relationship Id="rId12" Type="http://schemas.openxmlformats.org/officeDocument/2006/relationships/hyperlink" Target="../siryoh/mitumori/ledrantan350.pdf" TargetMode="External"/><Relationship Id="rId17" Type="http://schemas.openxmlformats.org/officeDocument/2006/relationships/hyperlink" Target="../siryoh/mitumori/keibi.pdf" TargetMode="External"/><Relationship Id="rId25" Type="http://schemas.openxmlformats.org/officeDocument/2006/relationships/hyperlink" Target="../siryoh/mitumori/bu-sutiketoranntanntiketto.pdf" TargetMode="External"/><Relationship Id="rId2" Type="http://schemas.openxmlformats.org/officeDocument/2006/relationships/hyperlink" Target="../siryoh/mitumori/mitumori_hikarusukui8.8.pdf" TargetMode="External"/><Relationship Id="rId16" Type="http://schemas.openxmlformats.org/officeDocument/2006/relationships/hyperlink" Target="../siryoh/mitumori/izumiunyu.pdf" TargetMode="External"/><Relationship Id="rId20" Type="http://schemas.openxmlformats.org/officeDocument/2006/relationships/hyperlink" Target="../siryoh/mitumori/220927jci%20m.pdf" TargetMode="External"/><Relationship Id="rId1" Type="http://schemas.openxmlformats.org/officeDocument/2006/relationships/hyperlink" Target="../siryoh/mitumori/hikarinorakugaki.pdf" TargetMode="External"/><Relationship Id="rId6" Type="http://schemas.openxmlformats.org/officeDocument/2006/relationships/hyperlink" Target="../siryoh/mitumori/tennto.pdf" TargetMode="External"/><Relationship Id="rId11" Type="http://schemas.openxmlformats.org/officeDocument/2006/relationships/hyperlink" Target="../siryoh/mitumori/izumiunyu.pdf" TargetMode="External"/><Relationship Id="rId24" Type="http://schemas.openxmlformats.org/officeDocument/2006/relationships/hyperlink" Target="../siryoh/mitumori/mitumori-toutingtunnel_mokuzai.pdf" TargetMode="External"/><Relationship Id="rId5" Type="http://schemas.openxmlformats.org/officeDocument/2006/relationships/hyperlink" Target="../siryoh/mitumori/speaker2.pdf" TargetMode="External"/><Relationship Id="rId15" Type="http://schemas.openxmlformats.org/officeDocument/2006/relationships/hyperlink" Target="../siryoh/mitumori/sisutemuatomitsumori.pdf" TargetMode="External"/><Relationship Id="rId23" Type="http://schemas.openxmlformats.org/officeDocument/2006/relationships/hyperlink" Target="../siryoh/mitumori/mitumori_innkamu_hennsouhi.pdf" TargetMode="External"/><Relationship Id="rId10" Type="http://schemas.openxmlformats.org/officeDocument/2006/relationships/hyperlink" Target="../siryoh/mitumori/snskoukokuhi.pdf" TargetMode="External"/><Relationship Id="rId19" Type="http://schemas.openxmlformats.org/officeDocument/2006/relationships/hyperlink" Target="../siryoh/mitumori/watagashibou.pdf" TargetMode="External"/><Relationship Id="rId4" Type="http://schemas.openxmlformats.org/officeDocument/2006/relationships/hyperlink" Target="../siryoh/mitumori/speaker1.pdf" TargetMode="External"/><Relationship Id="rId9" Type="http://schemas.openxmlformats.org/officeDocument/2006/relationships/hyperlink" Target="../siryoh/mitumori/innsatudai.pdf" TargetMode="External"/><Relationship Id="rId14" Type="http://schemas.openxmlformats.org/officeDocument/2006/relationships/hyperlink" Target="../siryoh/mitumori/keibi.pdf" TargetMode="External"/><Relationship Id="rId22" Type="http://schemas.openxmlformats.org/officeDocument/2006/relationships/hyperlink" Target="../siryoh/mitumori/mitumori-tyoutinnbou.pdf" TargetMode="External"/><Relationship Id="rId27"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7"/>
  <sheetViews>
    <sheetView showGridLines="0" view="pageBreakPreview" topLeftCell="A13" zoomScaleNormal="100" zoomScaleSheetLayoutView="100" workbookViewId="0">
      <selection activeCell="J18" sqref="J18"/>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21" t="s">
        <v>423</v>
      </c>
      <c r="B1" s="321"/>
      <c r="C1" s="321"/>
      <c r="D1" s="321"/>
      <c r="E1" s="321"/>
      <c r="F1" s="321"/>
      <c r="G1" s="321"/>
      <c r="H1" s="321"/>
      <c r="I1" s="321"/>
      <c r="J1" s="321"/>
      <c r="K1" s="321"/>
      <c r="L1" s="321"/>
      <c r="M1" s="321"/>
      <c r="N1" s="321"/>
      <c r="O1" s="321"/>
      <c r="P1" s="321"/>
      <c r="Q1" s="321"/>
    </row>
    <row r="2" spans="1:22" ht="5.25" customHeight="1" x14ac:dyDescent="0.15">
      <c r="A2" s="189"/>
      <c r="B2" s="189"/>
      <c r="C2" s="189"/>
      <c r="D2" s="189"/>
      <c r="E2" s="189"/>
      <c r="F2" s="189"/>
      <c r="G2" s="189"/>
      <c r="H2" s="189"/>
      <c r="I2" s="189"/>
      <c r="J2" s="189"/>
      <c r="K2" s="189"/>
      <c r="L2" s="189"/>
      <c r="M2" s="189"/>
      <c r="N2" s="189"/>
      <c r="O2" s="189"/>
      <c r="P2" s="189"/>
      <c r="Q2" s="190"/>
    </row>
    <row r="3" spans="1:22" ht="27" x14ac:dyDescent="0.15">
      <c r="A3" s="66" t="s">
        <v>159</v>
      </c>
      <c r="B3" s="67" t="s">
        <v>89</v>
      </c>
      <c r="C3" s="67"/>
      <c r="D3" s="67"/>
      <c r="E3" s="67"/>
      <c r="F3" s="67"/>
      <c r="G3" s="67"/>
      <c r="H3" s="67"/>
      <c r="I3" s="67"/>
      <c r="J3" s="67"/>
      <c r="K3" s="67"/>
      <c r="L3" s="67"/>
      <c r="M3" s="67"/>
      <c r="N3" s="67"/>
      <c r="O3" s="67"/>
      <c r="P3" s="67"/>
      <c r="Q3" s="67" t="s">
        <v>90</v>
      </c>
      <c r="R3" s="59"/>
      <c r="S3" s="68" t="s">
        <v>133</v>
      </c>
      <c r="V3" s="59" t="s">
        <v>132</v>
      </c>
    </row>
    <row r="4" spans="1:22" ht="27" customHeight="1" x14ac:dyDescent="0.15">
      <c r="A4" s="324"/>
      <c r="B4" s="325"/>
      <c r="C4" s="322" t="s">
        <v>363</v>
      </c>
      <c r="D4" s="323"/>
      <c r="E4" s="322" t="s">
        <v>364</v>
      </c>
      <c r="F4" s="323"/>
      <c r="G4" s="326" t="s">
        <v>362</v>
      </c>
      <c r="H4" s="327"/>
      <c r="I4" s="322" t="s">
        <v>365</v>
      </c>
      <c r="J4" s="323"/>
      <c r="K4" s="322" t="s">
        <v>366</v>
      </c>
      <c r="L4" s="323"/>
      <c r="M4" s="322" t="s">
        <v>367</v>
      </c>
      <c r="N4" s="323"/>
      <c r="O4" s="326" t="s">
        <v>362</v>
      </c>
      <c r="P4" s="327"/>
      <c r="Q4" s="199" t="s">
        <v>157</v>
      </c>
      <c r="R4" s="59"/>
      <c r="S4" s="68"/>
    </row>
    <row r="5" spans="1:22" ht="21" customHeight="1" x14ac:dyDescent="0.15">
      <c r="A5" s="336" t="s">
        <v>186</v>
      </c>
      <c r="B5" s="337"/>
      <c r="C5" s="70" t="s">
        <v>153</v>
      </c>
      <c r="D5" s="70" t="s">
        <v>154</v>
      </c>
      <c r="E5" s="70" t="s">
        <v>153</v>
      </c>
      <c r="F5" s="70" t="s">
        <v>154</v>
      </c>
      <c r="G5" s="70" t="s">
        <v>153</v>
      </c>
      <c r="H5" s="70" t="s">
        <v>154</v>
      </c>
      <c r="I5" s="70" t="s">
        <v>153</v>
      </c>
      <c r="J5" s="70" t="s">
        <v>154</v>
      </c>
      <c r="K5" s="70" t="s">
        <v>153</v>
      </c>
      <c r="L5" s="70" t="s">
        <v>154</v>
      </c>
      <c r="M5" s="70" t="s">
        <v>153</v>
      </c>
      <c r="N5" s="70" t="s">
        <v>154</v>
      </c>
      <c r="O5" s="70" t="s">
        <v>153</v>
      </c>
      <c r="P5" s="70" t="s">
        <v>154</v>
      </c>
      <c r="Q5" s="74" t="s">
        <v>368</v>
      </c>
      <c r="R5" s="59"/>
      <c r="S5" s="68"/>
    </row>
    <row r="6" spans="1:22" ht="15" customHeight="1" x14ac:dyDescent="0.15">
      <c r="A6" s="73"/>
      <c r="B6" s="187" t="s">
        <v>377</v>
      </c>
      <c r="C6" s="70" t="s">
        <v>156</v>
      </c>
      <c r="D6" s="70" t="s">
        <v>158</v>
      </c>
      <c r="E6" s="70" t="s">
        <v>156</v>
      </c>
      <c r="F6" s="70" t="s">
        <v>158</v>
      </c>
      <c r="G6" s="70" t="s">
        <v>158</v>
      </c>
      <c r="H6" s="70" t="s">
        <v>156</v>
      </c>
      <c r="I6" s="70" t="s">
        <v>156</v>
      </c>
      <c r="J6" s="70" t="s">
        <v>158</v>
      </c>
      <c r="K6" s="70" t="s">
        <v>156</v>
      </c>
      <c r="L6" s="70" t="s">
        <v>286</v>
      </c>
      <c r="M6" s="70" t="s">
        <v>156</v>
      </c>
      <c r="N6" s="70" t="s">
        <v>286</v>
      </c>
      <c r="O6" s="70" t="s">
        <v>286</v>
      </c>
      <c r="P6" s="70" t="s">
        <v>287</v>
      </c>
      <c r="Q6" s="112"/>
      <c r="R6" s="59"/>
      <c r="S6" s="59"/>
    </row>
    <row r="7" spans="1:22" ht="15" customHeight="1" x14ac:dyDescent="0.15">
      <c r="A7" s="73"/>
      <c r="B7" s="75" t="s">
        <v>275</v>
      </c>
      <c r="C7" s="70" t="s">
        <v>156</v>
      </c>
      <c r="D7" s="70" t="s">
        <v>158</v>
      </c>
      <c r="E7" s="70" t="s">
        <v>156</v>
      </c>
      <c r="F7" s="70" t="s">
        <v>156</v>
      </c>
      <c r="G7" s="70" t="s">
        <v>158</v>
      </c>
      <c r="H7" s="70" t="s">
        <v>158</v>
      </c>
      <c r="I7" s="70" t="s">
        <v>156</v>
      </c>
      <c r="J7" s="70" t="s">
        <v>156</v>
      </c>
      <c r="K7" s="70" t="s">
        <v>156</v>
      </c>
      <c r="L7" s="70" t="s">
        <v>156</v>
      </c>
      <c r="M7" s="70" t="s">
        <v>156</v>
      </c>
      <c r="N7" s="70" t="s">
        <v>156</v>
      </c>
      <c r="O7" s="70" t="s">
        <v>286</v>
      </c>
      <c r="P7" s="70" t="s">
        <v>286</v>
      </c>
      <c r="Q7" s="112"/>
      <c r="R7" s="59"/>
      <c r="S7" s="59"/>
    </row>
    <row r="8" spans="1:22" ht="15" customHeight="1" x14ac:dyDescent="0.15">
      <c r="A8" s="76" t="s">
        <v>91</v>
      </c>
      <c r="B8" s="75" t="s">
        <v>93</v>
      </c>
      <c r="C8" s="70" t="s">
        <v>156</v>
      </c>
      <c r="D8" s="70" t="s">
        <v>158</v>
      </c>
      <c r="E8" s="70" t="s">
        <v>156</v>
      </c>
      <c r="F8" s="70" t="s">
        <v>156</v>
      </c>
      <c r="G8" s="70" t="s">
        <v>158</v>
      </c>
      <c r="H8" s="70" t="s">
        <v>158</v>
      </c>
      <c r="I8" s="70" t="s">
        <v>156</v>
      </c>
      <c r="J8" s="70" t="s">
        <v>156</v>
      </c>
      <c r="K8" s="70" t="s">
        <v>156</v>
      </c>
      <c r="L8" s="70" t="s">
        <v>156</v>
      </c>
      <c r="M8" s="70" t="s">
        <v>156</v>
      </c>
      <c r="N8" s="70" t="s">
        <v>287</v>
      </c>
      <c r="O8" s="70" t="s">
        <v>286</v>
      </c>
      <c r="P8" s="70" t="s">
        <v>286</v>
      </c>
      <c r="Q8" s="77"/>
    </row>
    <row r="9" spans="1:22" s="191" customFormat="1" ht="15" hidden="1" customHeight="1" x14ac:dyDescent="0.15">
      <c r="A9" s="172" t="s">
        <v>52</v>
      </c>
      <c r="B9" s="173" t="s">
        <v>95</v>
      </c>
      <c r="C9" s="174" t="s">
        <v>156</v>
      </c>
      <c r="D9" s="174" t="s">
        <v>158</v>
      </c>
      <c r="E9" s="174" t="s">
        <v>156</v>
      </c>
      <c r="F9" s="174" t="s">
        <v>156</v>
      </c>
      <c r="G9" s="174" t="s">
        <v>158</v>
      </c>
      <c r="H9" s="174" t="s">
        <v>158</v>
      </c>
      <c r="I9" s="174" t="s">
        <v>156</v>
      </c>
      <c r="J9" s="174" t="s">
        <v>156</v>
      </c>
      <c r="K9" s="174" t="s">
        <v>156</v>
      </c>
      <c r="L9" s="174" t="s">
        <v>156</v>
      </c>
      <c r="M9" s="174" t="s">
        <v>158</v>
      </c>
      <c r="N9" s="174" t="s">
        <v>158</v>
      </c>
      <c r="O9" s="174" t="s">
        <v>286</v>
      </c>
      <c r="P9" s="174" t="s">
        <v>286</v>
      </c>
      <c r="Q9" s="175" t="s">
        <v>167</v>
      </c>
    </row>
    <row r="10" spans="1:22" ht="15" customHeight="1" x14ac:dyDescent="0.15">
      <c r="A10" s="76" t="s">
        <v>52</v>
      </c>
      <c r="B10" s="75" t="s">
        <v>102</v>
      </c>
      <c r="C10" s="70" t="s">
        <v>156</v>
      </c>
      <c r="D10" s="70" t="s">
        <v>158</v>
      </c>
      <c r="E10" s="70" t="s">
        <v>156</v>
      </c>
      <c r="F10" s="70" t="s">
        <v>156</v>
      </c>
      <c r="G10" s="70" t="s">
        <v>158</v>
      </c>
      <c r="H10" s="70" t="s">
        <v>158</v>
      </c>
      <c r="I10" s="70" t="s">
        <v>187</v>
      </c>
      <c r="J10" s="70" t="s">
        <v>187</v>
      </c>
      <c r="K10" s="70" t="s">
        <v>187</v>
      </c>
      <c r="L10" s="70" t="s">
        <v>187</v>
      </c>
      <c r="M10" s="70" t="s">
        <v>187</v>
      </c>
      <c r="N10" s="70" t="s">
        <v>187</v>
      </c>
      <c r="O10" s="70" t="s">
        <v>286</v>
      </c>
      <c r="P10" s="70" t="s">
        <v>286</v>
      </c>
      <c r="Q10" s="77"/>
    </row>
    <row r="11" spans="1:22" ht="15" customHeight="1" x14ac:dyDescent="0.15">
      <c r="A11" s="76" t="s">
        <v>92</v>
      </c>
      <c r="B11" s="75" t="s">
        <v>85</v>
      </c>
      <c r="C11" s="70" t="s">
        <v>156</v>
      </c>
      <c r="D11" s="70" t="s">
        <v>158</v>
      </c>
      <c r="E11" s="70" t="s">
        <v>156</v>
      </c>
      <c r="F11" s="70" t="s">
        <v>156</v>
      </c>
      <c r="G11" s="70" t="s">
        <v>158</v>
      </c>
      <c r="H11" s="70" t="s">
        <v>158</v>
      </c>
      <c r="I11" s="70" t="s">
        <v>158</v>
      </c>
      <c r="J11" s="70" t="s">
        <v>158</v>
      </c>
      <c r="K11" s="70" t="s">
        <v>158</v>
      </c>
      <c r="L11" s="70" t="s">
        <v>158</v>
      </c>
      <c r="M11" s="70" t="s">
        <v>158</v>
      </c>
      <c r="N11" s="70" t="s">
        <v>158</v>
      </c>
      <c r="O11" s="70" t="s">
        <v>286</v>
      </c>
      <c r="P11" s="70" t="s">
        <v>286</v>
      </c>
      <c r="Q11" s="77"/>
    </row>
    <row r="12" spans="1:22" ht="21" customHeight="1" x14ac:dyDescent="0.15">
      <c r="A12" s="76" t="s">
        <v>94</v>
      </c>
      <c r="B12" s="75" t="s">
        <v>328</v>
      </c>
      <c r="C12" s="70" t="s">
        <v>156</v>
      </c>
      <c r="D12" s="70" t="s">
        <v>158</v>
      </c>
      <c r="E12" s="70" t="s">
        <v>156</v>
      </c>
      <c r="F12" s="70" t="s">
        <v>156</v>
      </c>
      <c r="G12" s="70" t="s">
        <v>158</v>
      </c>
      <c r="H12" s="70" t="s">
        <v>158</v>
      </c>
      <c r="I12" s="70" t="s">
        <v>156</v>
      </c>
      <c r="J12" s="70" t="s">
        <v>156</v>
      </c>
      <c r="K12" s="70" t="s">
        <v>156</v>
      </c>
      <c r="L12" s="70" t="s">
        <v>156</v>
      </c>
      <c r="M12" s="70" t="s">
        <v>156</v>
      </c>
      <c r="N12" s="70" t="s">
        <v>156</v>
      </c>
      <c r="O12" s="70" t="s">
        <v>286</v>
      </c>
      <c r="P12" s="70" t="s">
        <v>286</v>
      </c>
      <c r="Q12" s="77" t="s">
        <v>281</v>
      </c>
    </row>
    <row r="13" spans="1:22" ht="21" customHeight="1" x14ac:dyDescent="0.15">
      <c r="A13" s="76" t="s">
        <v>96</v>
      </c>
      <c r="B13" s="75" t="s">
        <v>168</v>
      </c>
      <c r="C13" s="70" t="s">
        <v>155</v>
      </c>
      <c r="D13" s="70" t="s">
        <v>158</v>
      </c>
      <c r="E13" s="70" t="s">
        <v>155</v>
      </c>
      <c r="F13" s="70" t="s">
        <v>283</v>
      </c>
      <c r="G13" s="70" t="s">
        <v>158</v>
      </c>
      <c r="H13" s="70" t="s">
        <v>158</v>
      </c>
      <c r="I13" s="70" t="s">
        <v>155</v>
      </c>
      <c r="J13" s="70" t="s">
        <v>283</v>
      </c>
      <c r="K13" s="70" t="s">
        <v>158</v>
      </c>
      <c r="L13" s="70" t="s">
        <v>158</v>
      </c>
      <c r="M13" s="70" t="s">
        <v>155</v>
      </c>
      <c r="N13" s="70" t="s">
        <v>155</v>
      </c>
      <c r="O13" s="70" t="s">
        <v>286</v>
      </c>
      <c r="P13" s="70" t="s">
        <v>286</v>
      </c>
      <c r="Q13" s="74" t="s">
        <v>291</v>
      </c>
    </row>
    <row r="14" spans="1:22" ht="15" customHeight="1" x14ac:dyDescent="0.15">
      <c r="A14" s="76" t="s">
        <v>97</v>
      </c>
      <c r="B14" s="75" t="s">
        <v>160</v>
      </c>
      <c r="C14" s="70" t="s">
        <v>155</v>
      </c>
      <c r="D14" s="70" t="s">
        <v>158</v>
      </c>
      <c r="E14" s="70" t="s">
        <v>155</v>
      </c>
      <c r="F14" s="70" t="s">
        <v>188</v>
      </c>
      <c r="G14" s="70" t="s">
        <v>158</v>
      </c>
      <c r="H14" s="70" t="s">
        <v>158</v>
      </c>
      <c r="I14" s="70" t="s">
        <v>188</v>
      </c>
      <c r="J14" s="70" t="s">
        <v>188</v>
      </c>
      <c r="K14" s="70" t="s">
        <v>188</v>
      </c>
      <c r="L14" s="70" t="s">
        <v>188</v>
      </c>
      <c r="M14" s="70" t="s">
        <v>187</v>
      </c>
      <c r="N14" s="70" t="s">
        <v>187</v>
      </c>
      <c r="O14" s="70" t="s">
        <v>286</v>
      </c>
      <c r="P14" s="70" t="s">
        <v>286</v>
      </c>
      <c r="Q14" s="77" t="s">
        <v>162</v>
      </c>
    </row>
    <row r="15" spans="1:22" ht="15" customHeight="1" x14ac:dyDescent="0.15">
      <c r="A15" s="76" t="s">
        <v>98</v>
      </c>
      <c r="B15" s="75" t="s">
        <v>373</v>
      </c>
      <c r="C15" s="70" t="s">
        <v>189</v>
      </c>
      <c r="D15" s="70" t="s">
        <v>190</v>
      </c>
      <c r="E15" s="70" t="s">
        <v>189</v>
      </c>
      <c r="F15" s="70" t="s">
        <v>189</v>
      </c>
      <c r="G15" s="70" t="s">
        <v>158</v>
      </c>
      <c r="H15" s="70" t="s">
        <v>158</v>
      </c>
      <c r="I15" s="70" t="s">
        <v>189</v>
      </c>
      <c r="J15" s="70" t="s">
        <v>189</v>
      </c>
      <c r="K15" s="70" t="s">
        <v>189</v>
      </c>
      <c r="L15" s="70" t="s">
        <v>189</v>
      </c>
      <c r="M15" s="70" t="s">
        <v>190</v>
      </c>
      <c r="N15" s="70" t="s">
        <v>190</v>
      </c>
      <c r="O15" s="70" t="s">
        <v>286</v>
      </c>
      <c r="P15" s="70" t="s">
        <v>286</v>
      </c>
      <c r="Q15" s="77" t="s">
        <v>191</v>
      </c>
    </row>
    <row r="16" spans="1:22" ht="15" customHeight="1" x14ac:dyDescent="0.15">
      <c r="A16" s="76" t="s">
        <v>100</v>
      </c>
      <c r="B16" s="75" t="s">
        <v>99</v>
      </c>
      <c r="C16" s="70" t="s">
        <v>155</v>
      </c>
      <c r="D16" s="70" t="s">
        <v>158</v>
      </c>
      <c r="E16" s="70" t="s">
        <v>155</v>
      </c>
      <c r="F16" s="70" t="s">
        <v>155</v>
      </c>
      <c r="G16" s="70" t="s">
        <v>158</v>
      </c>
      <c r="H16" s="70" t="s">
        <v>158</v>
      </c>
      <c r="I16" s="70" t="s">
        <v>155</v>
      </c>
      <c r="J16" s="70" t="s">
        <v>155</v>
      </c>
      <c r="K16" s="70" t="s">
        <v>155</v>
      </c>
      <c r="L16" s="70" t="s">
        <v>155</v>
      </c>
      <c r="M16" s="70" t="s">
        <v>158</v>
      </c>
      <c r="N16" s="70" t="s">
        <v>158</v>
      </c>
      <c r="O16" s="70" t="s">
        <v>286</v>
      </c>
      <c r="P16" s="70" t="s">
        <v>286</v>
      </c>
      <c r="Q16" s="77" t="s">
        <v>329</v>
      </c>
    </row>
    <row r="17" spans="1:17" ht="15" customHeight="1" x14ac:dyDescent="0.15">
      <c r="A17" s="76" t="s">
        <v>192</v>
      </c>
      <c r="B17" s="75" t="s">
        <v>376</v>
      </c>
      <c r="C17" s="70" t="s">
        <v>155</v>
      </c>
      <c r="D17" s="70" t="s">
        <v>158</v>
      </c>
      <c r="E17" s="70" t="s">
        <v>155</v>
      </c>
      <c r="F17" s="70" t="s">
        <v>155</v>
      </c>
      <c r="G17" s="70" t="s">
        <v>158</v>
      </c>
      <c r="H17" s="70" t="s">
        <v>158</v>
      </c>
      <c r="I17" s="70" t="s">
        <v>155</v>
      </c>
      <c r="J17" s="70" t="s">
        <v>155</v>
      </c>
      <c r="K17" s="70" t="s">
        <v>155</v>
      </c>
      <c r="L17" s="70" t="s">
        <v>155</v>
      </c>
      <c r="M17" s="70" t="s">
        <v>158</v>
      </c>
      <c r="N17" s="70" t="s">
        <v>158</v>
      </c>
      <c r="O17" s="70" t="s">
        <v>286</v>
      </c>
      <c r="P17" s="70" t="s">
        <v>286</v>
      </c>
      <c r="Q17" s="77" t="s">
        <v>329</v>
      </c>
    </row>
    <row r="18" spans="1:17" ht="15" customHeight="1" x14ac:dyDescent="0.15">
      <c r="A18" s="76" t="s">
        <v>101</v>
      </c>
      <c r="B18" s="75" t="s">
        <v>103</v>
      </c>
      <c r="C18" s="70" t="s">
        <v>158</v>
      </c>
      <c r="D18" s="70" t="s">
        <v>158</v>
      </c>
      <c r="E18" s="70" t="s">
        <v>158</v>
      </c>
      <c r="F18" s="70" t="s">
        <v>158</v>
      </c>
      <c r="G18" s="70" t="s">
        <v>158</v>
      </c>
      <c r="H18" s="70" t="s">
        <v>158</v>
      </c>
      <c r="I18" s="70" t="s">
        <v>158</v>
      </c>
      <c r="J18" s="70" t="s">
        <v>158</v>
      </c>
      <c r="K18" s="70" t="s">
        <v>158</v>
      </c>
      <c r="L18" s="70" t="s">
        <v>158</v>
      </c>
      <c r="M18" s="70" t="s">
        <v>156</v>
      </c>
      <c r="N18" s="70" t="s">
        <v>156</v>
      </c>
      <c r="O18" s="70" t="s">
        <v>286</v>
      </c>
      <c r="P18" s="70" t="s">
        <v>286</v>
      </c>
      <c r="Q18" s="77"/>
    </row>
    <row r="19" spans="1:17" x14ac:dyDescent="0.15">
      <c r="A19" s="76" t="s">
        <v>193</v>
      </c>
      <c r="B19" s="75" t="s">
        <v>161</v>
      </c>
      <c r="C19" s="70" t="s">
        <v>158</v>
      </c>
      <c r="D19" s="70" t="s">
        <v>158</v>
      </c>
      <c r="E19" s="70" t="s">
        <v>158</v>
      </c>
      <c r="F19" s="70" t="s">
        <v>158</v>
      </c>
      <c r="G19" s="70" t="s">
        <v>158</v>
      </c>
      <c r="H19" s="70" t="s">
        <v>158</v>
      </c>
      <c r="I19" s="70" t="s">
        <v>158</v>
      </c>
      <c r="J19" s="70" t="s">
        <v>158</v>
      </c>
      <c r="K19" s="70" t="s">
        <v>158</v>
      </c>
      <c r="L19" s="70" t="s">
        <v>158</v>
      </c>
      <c r="M19" s="70" t="s">
        <v>156</v>
      </c>
      <c r="N19" s="70" t="s">
        <v>156</v>
      </c>
      <c r="O19" s="70" t="s">
        <v>286</v>
      </c>
      <c r="P19" s="70" t="s">
        <v>286</v>
      </c>
      <c r="Q19" s="77"/>
    </row>
    <row r="20" spans="1:17" x14ac:dyDescent="0.15">
      <c r="A20" s="76" t="s">
        <v>194</v>
      </c>
      <c r="B20" s="75" t="s">
        <v>195</v>
      </c>
      <c r="C20" s="70" t="s">
        <v>190</v>
      </c>
      <c r="D20" s="70" t="s">
        <v>190</v>
      </c>
      <c r="E20" s="70" t="s">
        <v>158</v>
      </c>
      <c r="F20" s="70" t="s">
        <v>158</v>
      </c>
      <c r="G20" s="70" t="s">
        <v>158</v>
      </c>
      <c r="H20" s="70" t="s">
        <v>158</v>
      </c>
      <c r="I20" s="70" t="s">
        <v>156</v>
      </c>
      <c r="J20" s="70" t="s">
        <v>156</v>
      </c>
      <c r="K20" s="70" t="s">
        <v>156</v>
      </c>
      <c r="L20" s="70" t="s">
        <v>156</v>
      </c>
      <c r="M20" s="70" t="s">
        <v>155</v>
      </c>
      <c r="N20" s="70" t="s">
        <v>293</v>
      </c>
      <c r="O20" s="70" t="s">
        <v>286</v>
      </c>
      <c r="P20" s="70" t="s">
        <v>286</v>
      </c>
      <c r="Q20" s="77" t="s">
        <v>196</v>
      </c>
    </row>
    <row r="21" spans="1:17" x14ac:dyDescent="0.15">
      <c r="A21" s="76" t="s">
        <v>197</v>
      </c>
      <c r="B21" s="75" t="s">
        <v>116</v>
      </c>
      <c r="C21" s="70" t="s">
        <v>158</v>
      </c>
      <c r="D21" s="70" t="s">
        <v>158</v>
      </c>
      <c r="E21" s="70" t="s">
        <v>158</v>
      </c>
      <c r="F21" s="70" t="s">
        <v>158</v>
      </c>
      <c r="G21" s="70" t="s">
        <v>158</v>
      </c>
      <c r="H21" s="70" t="s">
        <v>158</v>
      </c>
      <c r="I21" s="70" t="s">
        <v>158</v>
      </c>
      <c r="J21" s="70" t="s">
        <v>158</v>
      </c>
      <c r="K21" s="70" t="s">
        <v>158</v>
      </c>
      <c r="L21" s="70" t="s">
        <v>158</v>
      </c>
      <c r="M21" s="70" t="s">
        <v>156</v>
      </c>
      <c r="N21" s="70" t="s">
        <v>156</v>
      </c>
      <c r="O21" s="70" t="s">
        <v>286</v>
      </c>
      <c r="P21" s="70" t="s">
        <v>286</v>
      </c>
      <c r="Q21" s="77" t="s">
        <v>357</v>
      </c>
    </row>
    <row r="22" spans="1:17" x14ac:dyDescent="0.15">
      <c r="A22" s="76" t="s">
        <v>53</v>
      </c>
      <c r="B22" s="75" t="s">
        <v>198</v>
      </c>
      <c r="C22" s="70" t="s">
        <v>158</v>
      </c>
      <c r="D22" s="70" t="s">
        <v>158</v>
      </c>
      <c r="E22" s="70" t="s">
        <v>158</v>
      </c>
      <c r="F22" s="70" t="s">
        <v>158</v>
      </c>
      <c r="G22" s="70" t="s">
        <v>158</v>
      </c>
      <c r="H22" s="70" t="s">
        <v>158</v>
      </c>
      <c r="I22" s="70" t="s">
        <v>156</v>
      </c>
      <c r="J22" s="70" t="s">
        <v>156</v>
      </c>
      <c r="K22" s="70" t="s">
        <v>156</v>
      </c>
      <c r="L22" s="70" t="s">
        <v>156</v>
      </c>
      <c r="M22" s="70" t="s">
        <v>158</v>
      </c>
      <c r="N22" s="70" t="s">
        <v>158</v>
      </c>
      <c r="O22" s="70" t="s">
        <v>286</v>
      </c>
      <c r="P22" s="70" t="s">
        <v>286</v>
      </c>
      <c r="Q22" s="77" t="s">
        <v>199</v>
      </c>
    </row>
    <row r="23" spans="1:17" x14ac:dyDescent="0.15">
      <c r="A23" s="78" t="s">
        <v>54</v>
      </c>
      <c r="B23" s="86" t="s">
        <v>200</v>
      </c>
      <c r="C23" s="70" t="s">
        <v>201</v>
      </c>
      <c r="D23" s="70" t="s">
        <v>201</v>
      </c>
      <c r="E23" s="70" t="s">
        <v>201</v>
      </c>
      <c r="F23" s="70" t="s">
        <v>201</v>
      </c>
      <c r="G23" s="70" t="s">
        <v>158</v>
      </c>
      <c r="H23" s="70" t="s">
        <v>158</v>
      </c>
      <c r="I23" s="70" t="s">
        <v>202</v>
      </c>
      <c r="J23" s="70" t="s">
        <v>202</v>
      </c>
      <c r="K23" s="70" t="s">
        <v>202</v>
      </c>
      <c r="L23" s="70" t="s">
        <v>202</v>
      </c>
      <c r="M23" s="70" t="s">
        <v>201</v>
      </c>
      <c r="N23" s="70" t="s">
        <v>201</v>
      </c>
      <c r="O23" s="70" t="s">
        <v>286</v>
      </c>
      <c r="P23" s="70" t="s">
        <v>286</v>
      </c>
      <c r="Q23" s="79" t="s">
        <v>199</v>
      </c>
    </row>
    <row r="24" spans="1:17" ht="21" x14ac:dyDescent="0.15">
      <c r="A24" s="71"/>
      <c r="B24" s="71"/>
      <c r="C24" s="71"/>
      <c r="D24" s="71"/>
      <c r="E24" s="71"/>
      <c r="F24" s="71"/>
      <c r="G24" s="71"/>
      <c r="H24" s="71"/>
      <c r="I24" s="71"/>
      <c r="J24" s="71"/>
      <c r="K24" s="71"/>
      <c r="L24" s="71"/>
      <c r="M24" s="71"/>
      <c r="N24" s="71"/>
      <c r="O24" s="71"/>
      <c r="P24" s="71"/>
      <c r="Q24" s="71"/>
    </row>
    <row r="25" spans="1:17" ht="21" x14ac:dyDescent="0.15">
      <c r="A25" s="334" t="s">
        <v>203</v>
      </c>
      <c r="B25" s="335"/>
      <c r="C25" s="87"/>
      <c r="D25" s="87"/>
      <c r="E25" s="87"/>
      <c r="F25" s="87"/>
      <c r="G25" s="87"/>
      <c r="H25" s="87"/>
      <c r="I25" s="87"/>
      <c r="J25" s="87"/>
      <c r="K25" s="87"/>
      <c r="L25" s="87"/>
      <c r="M25" s="87"/>
      <c r="N25" s="87"/>
      <c r="O25" s="87"/>
      <c r="P25" s="87"/>
      <c r="Q25" s="88"/>
    </row>
    <row r="26" spans="1:17" ht="15" customHeight="1" x14ac:dyDescent="0.15">
      <c r="A26" s="76" t="s">
        <v>204</v>
      </c>
      <c r="B26" s="75" t="s">
        <v>117</v>
      </c>
      <c r="C26" s="70" t="s">
        <v>155</v>
      </c>
      <c r="D26" s="70" t="s">
        <v>158</v>
      </c>
      <c r="E26" s="70" t="s">
        <v>155</v>
      </c>
      <c r="F26" s="70" t="s">
        <v>155</v>
      </c>
      <c r="G26" s="70" t="s">
        <v>158</v>
      </c>
      <c r="H26" s="70" t="s">
        <v>158</v>
      </c>
      <c r="I26" s="70" t="s">
        <v>155</v>
      </c>
      <c r="J26" s="70" t="s">
        <v>155</v>
      </c>
      <c r="K26" s="70" t="s">
        <v>155</v>
      </c>
      <c r="L26" s="70" t="s">
        <v>155</v>
      </c>
      <c r="M26" s="70" t="s">
        <v>158</v>
      </c>
      <c r="N26" s="70" t="s">
        <v>158</v>
      </c>
      <c r="O26" s="70" t="s">
        <v>158</v>
      </c>
      <c r="P26" s="70" t="s">
        <v>158</v>
      </c>
      <c r="Q26" s="77" t="s">
        <v>118</v>
      </c>
    </row>
    <row r="27" spans="1:17" ht="21" x14ac:dyDescent="0.15">
      <c r="A27" s="76" t="s">
        <v>205</v>
      </c>
      <c r="B27" s="75" t="s">
        <v>119</v>
      </c>
      <c r="C27" s="70" t="s">
        <v>187</v>
      </c>
      <c r="D27" s="70" t="s">
        <v>187</v>
      </c>
      <c r="E27" s="70" t="s">
        <v>187</v>
      </c>
      <c r="F27" s="70" t="s">
        <v>187</v>
      </c>
      <c r="G27" s="70" t="s">
        <v>158</v>
      </c>
      <c r="H27" s="70" t="s">
        <v>158</v>
      </c>
      <c r="I27" s="70" t="s">
        <v>187</v>
      </c>
      <c r="J27" s="70" t="s">
        <v>187</v>
      </c>
      <c r="K27" s="70" t="s">
        <v>187</v>
      </c>
      <c r="L27" s="70" t="s">
        <v>187</v>
      </c>
      <c r="M27" s="70" t="s">
        <v>188</v>
      </c>
      <c r="N27" s="70" t="s">
        <v>188</v>
      </c>
      <c r="O27" s="70" t="s">
        <v>158</v>
      </c>
      <c r="P27" s="70" t="s">
        <v>158</v>
      </c>
      <c r="Q27" s="77" t="s">
        <v>253</v>
      </c>
    </row>
    <row r="28" spans="1:17" ht="21" x14ac:dyDescent="0.15">
      <c r="A28" s="78" t="s">
        <v>206</v>
      </c>
      <c r="B28" s="117" t="s">
        <v>294</v>
      </c>
      <c r="C28" s="70" t="s">
        <v>190</v>
      </c>
      <c r="D28" s="70" t="s">
        <v>190</v>
      </c>
      <c r="E28" s="70" t="s">
        <v>190</v>
      </c>
      <c r="F28" s="70" t="s">
        <v>190</v>
      </c>
      <c r="G28" s="70" t="s">
        <v>158</v>
      </c>
      <c r="H28" s="70" t="s">
        <v>158</v>
      </c>
      <c r="I28" s="70" t="s">
        <v>190</v>
      </c>
      <c r="J28" s="70" t="s">
        <v>190</v>
      </c>
      <c r="K28" s="70" t="s">
        <v>190</v>
      </c>
      <c r="L28" s="70" t="s">
        <v>190</v>
      </c>
      <c r="M28" s="70" t="s">
        <v>190</v>
      </c>
      <c r="N28" s="70" t="s">
        <v>190</v>
      </c>
      <c r="O28" s="70" t="s">
        <v>158</v>
      </c>
      <c r="P28" s="70" t="s">
        <v>158</v>
      </c>
      <c r="Q28" s="79" t="s">
        <v>330</v>
      </c>
    </row>
    <row r="29" spans="1:17" x14ac:dyDescent="0.15">
      <c r="A29" s="92"/>
      <c r="B29" s="82"/>
      <c r="C29" s="72"/>
      <c r="D29" s="72"/>
      <c r="E29" s="72"/>
      <c r="F29" s="72"/>
      <c r="G29" s="72"/>
      <c r="H29" s="72"/>
      <c r="I29" s="72"/>
      <c r="J29" s="72"/>
      <c r="K29" s="72"/>
      <c r="L29" s="72"/>
      <c r="M29" s="72"/>
      <c r="N29" s="72"/>
      <c r="O29" s="72"/>
      <c r="P29" s="72"/>
      <c r="Q29" s="89"/>
    </row>
    <row r="30" spans="1:17" ht="21" x14ac:dyDescent="0.15">
      <c r="A30" s="334" t="s">
        <v>207</v>
      </c>
      <c r="B30" s="335"/>
      <c r="C30" s="87"/>
      <c r="D30" s="87"/>
      <c r="E30" s="87"/>
      <c r="F30" s="87"/>
      <c r="G30" s="87"/>
      <c r="H30" s="87"/>
      <c r="I30" s="87"/>
      <c r="J30" s="87"/>
      <c r="K30" s="87"/>
      <c r="L30" s="87"/>
      <c r="M30" s="87"/>
      <c r="N30" s="87"/>
      <c r="O30" s="87"/>
      <c r="P30" s="87"/>
      <c r="Q30" s="88"/>
    </row>
    <row r="31" spans="1:17" ht="15" customHeight="1" x14ac:dyDescent="0.15">
      <c r="A31" s="76" t="s">
        <v>208</v>
      </c>
      <c r="B31" s="75" t="s">
        <v>382</v>
      </c>
      <c r="C31" s="72"/>
      <c r="D31" s="72"/>
      <c r="E31" s="72"/>
      <c r="F31" s="72"/>
      <c r="G31" s="72"/>
      <c r="H31" s="72"/>
      <c r="I31" s="72"/>
      <c r="J31" s="72"/>
      <c r="K31" s="72"/>
      <c r="L31" s="72"/>
      <c r="M31" s="72"/>
      <c r="N31" s="72"/>
      <c r="O31" s="72"/>
      <c r="P31" s="72"/>
      <c r="Q31" s="77" t="s">
        <v>356</v>
      </c>
    </row>
    <row r="32" spans="1:17" ht="15" customHeight="1" x14ac:dyDescent="0.15">
      <c r="A32" s="76" t="s">
        <v>209</v>
      </c>
      <c r="B32" s="75" t="s">
        <v>383</v>
      </c>
      <c r="C32" s="72"/>
      <c r="D32" s="72"/>
      <c r="E32" s="72"/>
      <c r="F32" s="72"/>
      <c r="G32" s="72"/>
      <c r="H32" s="72"/>
      <c r="I32" s="72"/>
      <c r="J32" s="72"/>
      <c r="K32" s="72"/>
      <c r="L32" s="72"/>
      <c r="M32" s="72"/>
      <c r="N32" s="72"/>
      <c r="O32" s="72"/>
      <c r="P32" s="72"/>
      <c r="Q32" s="202" t="s">
        <v>164</v>
      </c>
    </row>
    <row r="33" spans="1:26" ht="15" customHeight="1" x14ac:dyDescent="0.15">
      <c r="A33" s="76" t="s">
        <v>210</v>
      </c>
      <c r="B33" s="75" t="s">
        <v>384</v>
      </c>
      <c r="C33" s="72"/>
      <c r="D33" s="72"/>
      <c r="E33" s="72"/>
      <c r="F33" s="72"/>
      <c r="G33" s="72"/>
      <c r="H33" s="72"/>
      <c r="I33" s="72"/>
      <c r="J33" s="72"/>
      <c r="K33" s="72"/>
      <c r="L33" s="72"/>
      <c r="M33" s="72"/>
      <c r="N33" s="72"/>
      <c r="O33" s="72"/>
      <c r="P33" s="72"/>
      <c r="Q33" s="77" t="s">
        <v>163</v>
      </c>
    </row>
    <row r="34" spans="1:26" ht="15" customHeight="1" x14ac:dyDescent="0.15">
      <c r="A34" s="78" t="s">
        <v>115</v>
      </c>
      <c r="B34" s="86" t="s">
        <v>211</v>
      </c>
      <c r="C34" s="90"/>
      <c r="D34" s="90"/>
      <c r="E34" s="90"/>
      <c r="F34" s="90"/>
      <c r="G34" s="90"/>
      <c r="H34" s="90"/>
      <c r="I34" s="90"/>
      <c r="J34" s="90"/>
      <c r="K34" s="90"/>
      <c r="L34" s="90"/>
      <c r="M34" s="90"/>
      <c r="N34" s="90"/>
      <c r="O34" s="90"/>
      <c r="P34" s="90"/>
      <c r="Q34" s="91"/>
      <c r="R34" s="72"/>
      <c r="S34" s="72"/>
      <c r="T34" s="72"/>
      <c r="U34" s="72"/>
      <c r="V34" s="72"/>
      <c r="W34" s="72"/>
      <c r="X34" s="72"/>
      <c r="Y34" s="72"/>
      <c r="Z34" s="72"/>
    </row>
    <row r="35" spans="1:26" x14ac:dyDescent="0.15">
      <c r="A35" s="92"/>
      <c r="B35" s="75"/>
      <c r="C35" s="72"/>
      <c r="D35" s="72"/>
      <c r="E35" s="72"/>
      <c r="F35" s="72"/>
      <c r="G35" s="72"/>
      <c r="H35" s="72"/>
      <c r="I35" s="72"/>
      <c r="J35" s="72"/>
      <c r="K35" s="72"/>
      <c r="L35" s="72"/>
      <c r="M35" s="72"/>
      <c r="N35" s="72"/>
      <c r="O35" s="72"/>
      <c r="P35" s="72"/>
      <c r="Q35" s="93"/>
      <c r="R35" s="72"/>
      <c r="S35" s="72"/>
      <c r="T35" s="72"/>
      <c r="U35" s="72"/>
      <c r="V35" s="72"/>
      <c r="W35" s="72"/>
      <c r="X35" s="72"/>
      <c r="Y35" s="72"/>
      <c r="Z35" s="72"/>
    </row>
    <row r="36" spans="1:26" ht="21" customHeight="1" x14ac:dyDescent="0.15">
      <c r="A36" s="334" t="s">
        <v>212</v>
      </c>
      <c r="B36" s="335"/>
      <c r="C36" s="80"/>
      <c r="D36" s="80"/>
      <c r="E36" s="80"/>
      <c r="F36" s="80"/>
      <c r="G36" s="80"/>
      <c r="H36" s="80"/>
      <c r="I36" s="80"/>
      <c r="J36" s="80"/>
      <c r="K36" s="80"/>
      <c r="L36" s="80"/>
      <c r="M36" s="80"/>
      <c r="N36" s="80"/>
      <c r="O36" s="80"/>
      <c r="P36" s="80"/>
      <c r="Q36" s="81"/>
    </row>
    <row r="37" spans="1:26" ht="15" customHeight="1" x14ac:dyDescent="0.15">
      <c r="A37" s="76" t="s">
        <v>76</v>
      </c>
      <c r="B37" s="75" t="s">
        <v>68</v>
      </c>
      <c r="C37" s="72"/>
      <c r="D37" s="72"/>
      <c r="E37" s="72"/>
      <c r="F37" s="72"/>
      <c r="G37" s="72"/>
      <c r="H37" s="72"/>
      <c r="I37" s="72"/>
      <c r="J37" s="72"/>
      <c r="K37" s="72"/>
      <c r="L37" s="72"/>
      <c r="M37" s="72"/>
      <c r="N37" s="72"/>
      <c r="O37" s="72"/>
      <c r="P37" s="72"/>
      <c r="Q37" s="77" t="s">
        <v>166</v>
      </c>
    </row>
    <row r="38" spans="1:26" ht="15" customHeight="1" x14ac:dyDescent="0.15">
      <c r="A38" s="78" t="s">
        <v>55</v>
      </c>
      <c r="B38" s="86" t="s">
        <v>235</v>
      </c>
      <c r="C38" s="86"/>
      <c r="D38" s="86"/>
      <c r="E38" s="86"/>
      <c r="F38" s="86"/>
      <c r="G38" s="86"/>
      <c r="H38" s="86"/>
      <c r="I38" s="86"/>
      <c r="J38" s="86"/>
      <c r="K38" s="86"/>
      <c r="L38" s="86"/>
      <c r="M38" s="86"/>
      <c r="N38" s="86"/>
      <c r="O38" s="86"/>
      <c r="P38" s="86"/>
      <c r="Q38" s="79" t="s">
        <v>236</v>
      </c>
    </row>
    <row r="39" spans="1:26" x14ac:dyDescent="0.15">
      <c r="A39" s="92"/>
      <c r="B39" s="75"/>
      <c r="C39" s="75"/>
      <c r="D39" s="75"/>
      <c r="E39" s="75"/>
      <c r="F39" s="75"/>
      <c r="G39" s="75"/>
      <c r="H39" s="75"/>
      <c r="I39" s="75"/>
      <c r="J39" s="75"/>
      <c r="K39" s="75"/>
      <c r="L39" s="75"/>
      <c r="M39" s="75"/>
      <c r="N39" s="75"/>
      <c r="O39" s="75"/>
      <c r="P39" s="75"/>
      <c r="Q39" s="89"/>
    </row>
    <row r="40" spans="1:26" s="192" customFormat="1" ht="21" customHeight="1" x14ac:dyDescent="0.15">
      <c r="A40" s="328" t="s">
        <v>213</v>
      </c>
      <c r="B40" s="329"/>
      <c r="C40" s="95"/>
      <c r="D40" s="95"/>
      <c r="E40" s="95"/>
      <c r="F40" s="95"/>
      <c r="G40" s="95"/>
      <c r="H40" s="95"/>
      <c r="I40" s="95"/>
      <c r="J40" s="95"/>
      <c r="K40" s="95"/>
      <c r="L40" s="95"/>
      <c r="M40" s="95"/>
      <c r="N40" s="95"/>
      <c r="O40" s="95"/>
      <c r="P40" s="95"/>
      <c r="Q40" s="96"/>
    </row>
    <row r="41" spans="1:26" s="192" customFormat="1" ht="21" x14ac:dyDescent="0.15">
      <c r="A41" s="97" t="s">
        <v>214</v>
      </c>
      <c r="B41" s="188" t="s">
        <v>240</v>
      </c>
      <c r="C41" s="99" t="s">
        <v>156</v>
      </c>
      <c r="D41" s="99" t="s">
        <v>158</v>
      </c>
      <c r="E41" s="99" t="s">
        <v>156</v>
      </c>
      <c r="F41" s="99" t="s">
        <v>156</v>
      </c>
      <c r="G41" s="99" t="s">
        <v>158</v>
      </c>
      <c r="H41" s="99" t="s">
        <v>158</v>
      </c>
      <c r="I41" s="99" t="s">
        <v>156</v>
      </c>
      <c r="J41" s="99" t="s">
        <v>156</v>
      </c>
      <c r="K41" s="99" t="s">
        <v>156</v>
      </c>
      <c r="L41" s="99" t="s">
        <v>156</v>
      </c>
      <c r="M41" s="99" t="s">
        <v>156</v>
      </c>
      <c r="N41" s="99" t="s">
        <v>156</v>
      </c>
      <c r="O41" s="99" t="s">
        <v>158</v>
      </c>
      <c r="P41" s="99" t="s">
        <v>158</v>
      </c>
      <c r="Q41" s="100" t="s">
        <v>241</v>
      </c>
    </row>
    <row r="42" spans="1:26" s="192" customFormat="1" ht="15" customHeight="1" x14ac:dyDescent="0.15">
      <c r="A42" s="97" t="s">
        <v>215</v>
      </c>
      <c r="B42" s="98" t="s">
        <v>242</v>
      </c>
      <c r="C42" s="99" t="s">
        <v>243</v>
      </c>
      <c r="D42" s="99" t="s">
        <v>243</v>
      </c>
      <c r="E42" s="99" t="s">
        <v>243</v>
      </c>
      <c r="F42" s="99" t="s">
        <v>243</v>
      </c>
      <c r="G42" s="99" t="s">
        <v>158</v>
      </c>
      <c r="H42" s="99" t="s">
        <v>158</v>
      </c>
      <c r="I42" s="99" t="s">
        <v>243</v>
      </c>
      <c r="J42" s="99" t="s">
        <v>243</v>
      </c>
      <c r="K42" s="99" t="s">
        <v>243</v>
      </c>
      <c r="L42" s="99" t="s">
        <v>243</v>
      </c>
      <c r="M42" s="99" t="s">
        <v>244</v>
      </c>
      <c r="N42" s="99" t="s">
        <v>244</v>
      </c>
      <c r="O42" s="99" t="s">
        <v>158</v>
      </c>
      <c r="P42" s="99" t="s">
        <v>158</v>
      </c>
      <c r="Q42" s="100" t="s">
        <v>245</v>
      </c>
    </row>
    <row r="43" spans="1:26" s="192" customFormat="1" ht="15" customHeight="1" x14ac:dyDescent="0.15">
      <c r="A43" s="97" t="s">
        <v>216</v>
      </c>
      <c r="B43" s="98" t="s">
        <v>246</v>
      </c>
      <c r="C43" s="99" t="s">
        <v>243</v>
      </c>
      <c r="D43" s="99" t="s">
        <v>243</v>
      </c>
      <c r="E43" s="99" t="s">
        <v>243</v>
      </c>
      <c r="F43" s="99" t="s">
        <v>243</v>
      </c>
      <c r="G43" s="99" t="s">
        <v>158</v>
      </c>
      <c r="H43" s="99" t="s">
        <v>158</v>
      </c>
      <c r="I43" s="99" t="s">
        <v>243</v>
      </c>
      <c r="J43" s="99" t="s">
        <v>243</v>
      </c>
      <c r="K43" s="99" t="s">
        <v>243</v>
      </c>
      <c r="L43" s="99" t="s">
        <v>243</v>
      </c>
      <c r="M43" s="99" t="s">
        <v>244</v>
      </c>
      <c r="N43" s="99" t="s">
        <v>244</v>
      </c>
      <c r="O43" s="99" t="s">
        <v>158</v>
      </c>
      <c r="P43" s="99" t="s">
        <v>158</v>
      </c>
      <c r="Q43" s="100" t="s">
        <v>247</v>
      </c>
    </row>
    <row r="44" spans="1:26" s="192" customFormat="1" ht="15" customHeight="1" x14ac:dyDescent="0.15">
      <c r="A44" s="114" t="s">
        <v>284</v>
      </c>
      <c r="B44" s="98" t="s">
        <v>285</v>
      </c>
      <c r="C44" s="99" t="s">
        <v>286</v>
      </c>
      <c r="D44" s="99" t="s">
        <v>286</v>
      </c>
      <c r="E44" s="99" t="s">
        <v>286</v>
      </c>
      <c r="F44" s="99" t="s">
        <v>286</v>
      </c>
      <c r="G44" s="99" t="s">
        <v>286</v>
      </c>
      <c r="H44" s="99" t="s">
        <v>286</v>
      </c>
      <c r="I44" s="99" t="s">
        <v>286</v>
      </c>
      <c r="J44" s="99" t="s">
        <v>286</v>
      </c>
      <c r="K44" s="99" t="s">
        <v>286</v>
      </c>
      <c r="L44" s="99" t="s">
        <v>286</v>
      </c>
      <c r="M44" s="99" t="s">
        <v>287</v>
      </c>
      <c r="N44" s="99" t="s">
        <v>287</v>
      </c>
      <c r="O44" s="99" t="s">
        <v>286</v>
      </c>
      <c r="P44" s="99" t="s">
        <v>286</v>
      </c>
      <c r="Q44" s="100" t="s">
        <v>390</v>
      </c>
    </row>
    <row r="45" spans="1:26" s="192" customFormat="1" ht="21" x14ac:dyDescent="0.15">
      <c r="A45" s="115" t="s">
        <v>292</v>
      </c>
      <c r="B45" s="119" t="s">
        <v>391</v>
      </c>
      <c r="C45" s="330" t="s">
        <v>248</v>
      </c>
      <c r="D45" s="330"/>
      <c r="E45" s="330"/>
      <c r="F45" s="330"/>
      <c r="G45" s="330"/>
      <c r="H45" s="330"/>
      <c r="I45" s="330"/>
      <c r="J45" s="330"/>
      <c r="K45" s="330"/>
      <c r="L45" s="330"/>
      <c r="M45" s="330"/>
      <c r="N45" s="330"/>
      <c r="O45" s="330"/>
      <c r="P45" s="330"/>
      <c r="Q45" s="331"/>
    </row>
    <row r="47" spans="1:26" ht="21" customHeight="1" x14ac:dyDescent="0.15">
      <c r="A47" s="334" t="s">
        <v>218</v>
      </c>
      <c r="B47" s="335"/>
      <c r="C47" s="80"/>
      <c r="D47" s="80"/>
      <c r="E47" s="80"/>
      <c r="F47" s="80"/>
      <c r="G47" s="80"/>
      <c r="H47" s="80"/>
      <c r="I47" s="80"/>
      <c r="J47" s="80"/>
      <c r="K47" s="80"/>
      <c r="L47" s="80"/>
      <c r="M47" s="80"/>
      <c r="N47" s="80"/>
      <c r="O47" s="80"/>
      <c r="P47" s="80"/>
      <c r="Q47" s="81"/>
    </row>
    <row r="48" spans="1:26" ht="15" customHeight="1" x14ac:dyDescent="0.15">
      <c r="A48" s="78"/>
      <c r="B48" s="86" t="s">
        <v>392</v>
      </c>
      <c r="C48" s="90"/>
      <c r="D48" s="90"/>
      <c r="E48" s="90"/>
      <c r="F48" s="90"/>
      <c r="G48" s="90"/>
      <c r="H48" s="90"/>
      <c r="I48" s="90"/>
      <c r="J48" s="90"/>
      <c r="K48" s="90"/>
      <c r="L48" s="90"/>
      <c r="M48" s="90"/>
      <c r="N48" s="90"/>
      <c r="O48" s="90"/>
      <c r="P48" s="90"/>
      <c r="Q48" s="79" t="s">
        <v>393</v>
      </c>
    </row>
    <row r="49" spans="1:17" ht="15" customHeight="1" x14ac:dyDescent="0.15"/>
    <row r="50" spans="1:17" ht="21" customHeight="1" x14ac:dyDescent="0.15">
      <c r="A50" s="332" t="s">
        <v>276</v>
      </c>
      <c r="B50" s="333"/>
      <c r="C50" s="113"/>
      <c r="D50" s="113"/>
      <c r="E50" s="113"/>
      <c r="F50" s="113"/>
      <c r="G50" s="113"/>
      <c r="H50" s="113"/>
      <c r="I50" s="113"/>
      <c r="J50" s="113"/>
      <c r="K50" s="113"/>
      <c r="L50" s="113"/>
      <c r="M50" s="113"/>
      <c r="N50" s="113"/>
      <c r="O50" s="113"/>
      <c r="P50" s="113"/>
      <c r="Q50" s="193"/>
    </row>
    <row r="51" spans="1:17" ht="15" customHeight="1" x14ac:dyDescent="0.15">
      <c r="A51" s="194"/>
      <c r="B51" s="198" t="s">
        <v>277</v>
      </c>
      <c r="C51" s="195" t="s">
        <v>279</v>
      </c>
      <c r="D51" s="195" t="s">
        <v>279</v>
      </c>
      <c r="E51" s="195" t="s">
        <v>279</v>
      </c>
      <c r="F51" s="195" t="s">
        <v>280</v>
      </c>
      <c r="G51" s="99" t="s">
        <v>158</v>
      </c>
      <c r="H51" s="99" t="s">
        <v>158</v>
      </c>
      <c r="I51" s="195" t="s">
        <v>279</v>
      </c>
      <c r="J51" s="195" t="s">
        <v>280</v>
      </c>
      <c r="K51" s="195" t="s">
        <v>279</v>
      </c>
      <c r="L51" s="195" t="s">
        <v>280</v>
      </c>
      <c r="M51" s="99" t="s">
        <v>158</v>
      </c>
      <c r="N51" s="99" t="s">
        <v>158</v>
      </c>
      <c r="O51" s="99" t="s">
        <v>158</v>
      </c>
      <c r="P51" s="99" t="s">
        <v>158</v>
      </c>
      <c r="Q51" s="196"/>
    </row>
    <row r="52" spans="1:17" ht="15" customHeight="1" x14ac:dyDescent="0.15">
      <c r="A52" s="200"/>
      <c r="B52" s="201" t="s">
        <v>278</v>
      </c>
      <c r="C52" s="99" t="s">
        <v>158</v>
      </c>
      <c r="D52" s="99" t="s">
        <v>158</v>
      </c>
      <c r="E52" s="99" t="s">
        <v>158</v>
      </c>
      <c r="F52" s="99" t="s">
        <v>158</v>
      </c>
      <c r="G52" s="99" t="s">
        <v>158</v>
      </c>
      <c r="H52" s="99" t="s">
        <v>158</v>
      </c>
      <c r="I52" s="99" t="s">
        <v>158</v>
      </c>
      <c r="J52" s="99" t="s">
        <v>158</v>
      </c>
      <c r="K52" s="99" t="s">
        <v>158</v>
      </c>
      <c r="L52" s="99" t="s">
        <v>158</v>
      </c>
      <c r="M52" s="195" t="s">
        <v>279</v>
      </c>
      <c r="N52" s="195" t="s">
        <v>279</v>
      </c>
      <c r="O52" s="99" t="s">
        <v>158</v>
      </c>
      <c r="P52" s="99" t="s">
        <v>158</v>
      </c>
      <c r="Q52" s="203" t="s">
        <v>282</v>
      </c>
    </row>
    <row r="53" spans="1:17" ht="15" customHeight="1" x14ac:dyDescent="0.15">
      <c r="C53" s="197"/>
      <c r="D53" s="197"/>
      <c r="E53" s="197"/>
      <c r="F53" s="197"/>
      <c r="G53" s="197"/>
      <c r="H53" s="197"/>
      <c r="I53" s="197"/>
      <c r="J53" s="197"/>
      <c r="K53" s="197"/>
      <c r="L53" s="197"/>
      <c r="M53" s="197"/>
      <c r="N53" s="197"/>
      <c r="O53" s="197"/>
      <c r="P53" s="197"/>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7"/>
  <sheetViews>
    <sheetView view="pageBreakPreview" zoomScaleNormal="100" zoomScaleSheetLayoutView="100" workbookViewId="0">
      <selection activeCell="A4" sqref="A4:G4"/>
    </sheetView>
  </sheetViews>
  <sheetFormatPr defaultColWidth="9" defaultRowHeight="13.5" x14ac:dyDescent="0.15"/>
  <cols>
    <col min="1" max="3" width="9" style="7"/>
    <col min="4" max="5" width="10.625" style="7" customWidth="1"/>
    <col min="6" max="6" width="9.625" style="7" customWidth="1"/>
    <col min="7" max="7" width="65.75" style="7" customWidth="1"/>
    <col min="8" max="16384" width="9" style="7"/>
  </cols>
  <sheetData>
    <row r="1" spans="1:7" x14ac:dyDescent="0.15">
      <c r="A1" s="433" t="s">
        <v>355</v>
      </c>
      <c r="B1" s="433"/>
      <c r="C1" s="433"/>
      <c r="D1" s="433"/>
      <c r="E1" s="433"/>
      <c r="F1" s="433"/>
      <c r="G1" s="433"/>
    </row>
    <row r="3" spans="1:7" ht="20.100000000000001" customHeight="1" x14ac:dyDescent="0.15">
      <c r="A3" s="434" t="s">
        <v>56</v>
      </c>
      <c r="B3" s="434"/>
      <c r="C3" s="434"/>
      <c r="D3" s="434"/>
      <c r="E3" s="434"/>
      <c r="F3" s="434"/>
      <c r="G3" s="434"/>
    </row>
    <row r="4" spans="1:7" ht="20.100000000000001" customHeight="1" x14ac:dyDescent="0.15">
      <c r="A4" s="435" t="s">
        <v>358</v>
      </c>
      <c r="B4" s="435"/>
      <c r="C4" s="435"/>
      <c r="D4" s="435"/>
      <c r="E4" s="435"/>
      <c r="F4" s="435"/>
      <c r="G4" s="435"/>
    </row>
    <row r="5" spans="1:7" ht="20.100000000000001" customHeight="1" x14ac:dyDescent="0.15"/>
    <row r="6" spans="1:7" ht="20.100000000000001" customHeight="1" x14ac:dyDescent="0.15">
      <c r="A6" s="436" t="s">
        <v>21</v>
      </c>
      <c r="B6" s="436"/>
      <c r="C6" s="436"/>
      <c r="D6" s="436"/>
      <c r="E6" s="436"/>
      <c r="F6" s="436"/>
      <c r="G6" s="436"/>
    </row>
    <row r="7" spans="1:7" ht="20.100000000000001" customHeight="1" x14ac:dyDescent="0.15">
      <c r="A7" s="176" t="s">
        <v>135</v>
      </c>
      <c r="B7" s="177" t="s">
        <v>57</v>
      </c>
      <c r="C7" s="176" t="s">
        <v>130</v>
      </c>
      <c r="D7" s="178"/>
      <c r="E7" s="178"/>
      <c r="F7" s="178" t="s">
        <v>58</v>
      </c>
      <c r="G7" s="178" t="s">
        <v>59</v>
      </c>
    </row>
    <row r="8" spans="1:7" ht="20.100000000000001" customHeight="1" x14ac:dyDescent="0.15">
      <c r="A8" s="431" t="s">
        <v>86</v>
      </c>
      <c r="B8" s="432"/>
      <c r="C8" s="177"/>
      <c r="D8" s="122"/>
      <c r="E8" s="122"/>
      <c r="F8" s="122"/>
      <c r="G8" s="64"/>
    </row>
    <row r="9" spans="1:7" ht="20.100000000000001" customHeight="1" x14ac:dyDescent="0.15">
      <c r="A9" s="180"/>
      <c r="B9" s="181"/>
      <c r="C9" s="182"/>
      <c r="D9" s="183"/>
      <c r="E9" s="183"/>
      <c r="F9" s="183">
        <f>D9-E9</f>
        <v>0</v>
      </c>
      <c r="G9" s="182"/>
    </row>
    <row r="10" spans="1:7" ht="20.100000000000001" customHeight="1" x14ac:dyDescent="0.15">
      <c r="A10" s="180"/>
      <c r="B10" s="181"/>
      <c r="C10" s="182"/>
      <c r="D10" s="183"/>
      <c r="E10" s="183"/>
      <c r="F10" s="183">
        <f>D10-E10</f>
        <v>0</v>
      </c>
      <c r="G10" s="182"/>
    </row>
    <row r="11" spans="1:7" ht="20.100000000000001" customHeight="1" x14ac:dyDescent="0.15">
      <c r="A11" s="180"/>
      <c r="B11" s="181"/>
      <c r="C11" s="182"/>
      <c r="D11" s="183"/>
      <c r="E11" s="183"/>
      <c r="F11" s="183">
        <f>D11-E11</f>
        <v>0</v>
      </c>
      <c r="G11" s="182"/>
    </row>
    <row r="12" spans="1:7" ht="20.100000000000001" customHeight="1" x14ac:dyDescent="0.15">
      <c r="A12" s="180"/>
      <c r="B12" s="181"/>
      <c r="C12" s="182"/>
      <c r="D12" s="183"/>
      <c r="E12" s="183"/>
      <c r="F12" s="183">
        <f>D12-E12</f>
        <v>0</v>
      </c>
      <c r="G12" s="182"/>
    </row>
    <row r="13" spans="1:7" ht="20.100000000000001" customHeight="1" x14ac:dyDescent="0.15">
      <c r="A13" s="180"/>
      <c r="B13" s="181"/>
      <c r="C13" s="182"/>
      <c r="D13" s="183"/>
      <c r="E13" s="183"/>
      <c r="F13" s="183">
        <f>D13-E13</f>
        <v>0</v>
      </c>
      <c r="G13" s="64"/>
    </row>
    <row r="14" spans="1:7" ht="20.100000000000001" customHeight="1" x14ac:dyDescent="0.15">
      <c r="A14" s="431" t="s">
        <v>70</v>
      </c>
      <c r="B14" s="432"/>
      <c r="C14" s="179"/>
      <c r="D14" s="184"/>
      <c r="E14" s="184"/>
      <c r="F14" s="184"/>
      <c r="G14" s="122"/>
    </row>
    <row r="15" spans="1:7" ht="20.100000000000001" customHeight="1" x14ac:dyDescent="0.15">
      <c r="A15" s="180"/>
      <c r="B15" s="181"/>
      <c r="C15" s="182"/>
      <c r="D15" s="183"/>
      <c r="E15" s="183"/>
      <c r="F15" s="183">
        <f t="shared" ref="F15:F33" si="0">D15-E15</f>
        <v>0</v>
      </c>
      <c r="G15" s="182"/>
    </row>
    <row r="16" spans="1:7" ht="20.100000000000001" customHeight="1" x14ac:dyDescent="0.15">
      <c r="A16" s="180"/>
      <c r="B16" s="181"/>
      <c r="C16" s="182"/>
      <c r="D16" s="183"/>
      <c r="E16" s="183"/>
      <c r="F16" s="183">
        <f t="shared" si="0"/>
        <v>0</v>
      </c>
      <c r="G16" s="182"/>
    </row>
    <row r="17" spans="1:7" ht="20.100000000000001" customHeight="1" x14ac:dyDescent="0.15">
      <c r="A17" s="180"/>
      <c r="B17" s="181"/>
      <c r="C17" s="182"/>
      <c r="D17" s="183"/>
      <c r="E17" s="183"/>
      <c r="F17" s="183">
        <f t="shared" si="0"/>
        <v>0</v>
      </c>
      <c r="G17" s="182"/>
    </row>
    <row r="18" spans="1:7" ht="20.100000000000001" customHeight="1" x14ac:dyDescent="0.15">
      <c r="A18" s="180"/>
      <c r="B18" s="181"/>
      <c r="C18" s="182"/>
      <c r="D18" s="183"/>
      <c r="E18" s="183"/>
      <c r="F18" s="183">
        <f t="shared" si="0"/>
        <v>0</v>
      </c>
      <c r="G18" s="182"/>
    </row>
    <row r="19" spans="1:7" ht="20.100000000000001" customHeight="1" x14ac:dyDescent="0.15">
      <c r="A19" s="180"/>
      <c r="B19" s="181"/>
      <c r="C19" s="182"/>
      <c r="D19" s="183"/>
      <c r="E19" s="183"/>
      <c r="F19" s="183">
        <f t="shared" si="0"/>
        <v>0</v>
      </c>
      <c r="G19" s="182"/>
    </row>
    <row r="20" spans="1:7" ht="20.100000000000001" customHeight="1" x14ac:dyDescent="0.15">
      <c r="A20" s="180"/>
      <c r="B20" s="181"/>
      <c r="C20" s="182"/>
      <c r="D20" s="183"/>
      <c r="E20" s="183"/>
      <c r="F20" s="183">
        <f t="shared" si="0"/>
        <v>0</v>
      </c>
      <c r="G20" s="182"/>
    </row>
    <row r="21" spans="1:7" ht="20.100000000000001" customHeight="1" x14ac:dyDescent="0.15">
      <c r="A21" s="180"/>
      <c r="B21" s="181"/>
      <c r="C21" s="182"/>
      <c r="D21" s="183"/>
      <c r="E21" s="183"/>
      <c r="F21" s="183">
        <f t="shared" si="0"/>
        <v>0</v>
      </c>
      <c r="G21" s="182"/>
    </row>
    <row r="22" spans="1:7" ht="20.100000000000001" customHeight="1" x14ac:dyDescent="0.15">
      <c r="A22" s="180"/>
      <c r="B22" s="181"/>
      <c r="C22" s="182"/>
      <c r="D22" s="183"/>
      <c r="E22" s="183"/>
      <c r="F22" s="183">
        <f t="shared" si="0"/>
        <v>0</v>
      </c>
      <c r="G22" s="182"/>
    </row>
    <row r="23" spans="1:7" ht="20.100000000000001" customHeight="1" x14ac:dyDescent="0.15">
      <c r="A23" s="180"/>
      <c r="B23" s="181"/>
      <c r="C23" s="182"/>
      <c r="D23" s="183"/>
      <c r="E23" s="183"/>
      <c r="F23" s="183">
        <f t="shared" si="0"/>
        <v>0</v>
      </c>
      <c r="G23" s="182"/>
    </row>
    <row r="24" spans="1:7" ht="20.100000000000001" customHeight="1" x14ac:dyDescent="0.15">
      <c r="A24" s="180"/>
      <c r="B24" s="181"/>
      <c r="C24" s="182"/>
      <c r="D24" s="183"/>
      <c r="E24" s="183"/>
      <c r="F24" s="183">
        <f t="shared" si="0"/>
        <v>0</v>
      </c>
      <c r="G24" s="182"/>
    </row>
    <row r="25" spans="1:7" ht="20.100000000000001" customHeight="1" x14ac:dyDescent="0.15">
      <c r="A25" s="180"/>
      <c r="B25" s="181"/>
      <c r="C25" s="182"/>
      <c r="D25" s="183"/>
      <c r="E25" s="183"/>
      <c r="F25" s="183">
        <f t="shared" si="0"/>
        <v>0</v>
      </c>
      <c r="G25" s="182"/>
    </row>
    <row r="26" spans="1:7" ht="20.100000000000001" customHeight="1" x14ac:dyDescent="0.15">
      <c r="A26" s="180"/>
      <c r="B26" s="181"/>
      <c r="C26" s="182"/>
      <c r="D26" s="183"/>
      <c r="E26" s="183"/>
      <c r="F26" s="183">
        <f t="shared" si="0"/>
        <v>0</v>
      </c>
      <c r="G26" s="182"/>
    </row>
    <row r="27" spans="1:7" ht="20.100000000000001" customHeight="1" x14ac:dyDescent="0.15">
      <c r="A27" s="180"/>
      <c r="B27" s="181"/>
      <c r="C27" s="182"/>
      <c r="D27" s="183"/>
      <c r="E27" s="183"/>
      <c r="F27" s="183">
        <f t="shared" si="0"/>
        <v>0</v>
      </c>
      <c r="G27" s="182"/>
    </row>
    <row r="28" spans="1:7" ht="20.100000000000001" customHeight="1" x14ac:dyDescent="0.15">
      <c r="A28" s="180"/>
      <c r="B28" s="181"/>
      <c r="C28" s="182"/>
      <c r="D28" s="183"/>
      <c r="E28" s="183"/>
      <c r="F28" s="183">
        <f t="shared" si="0"/>
        <v>0</v>
      </c>
      <c r="G28" s="182"/>
    </row>
    <row r="29" spans="1:7" ht="20.100000000000001" customHeight="1" x14ac:dyDescent="0.15">
      <c r="A29" s="180"/>
      <c r="B29" s="181"/>
      <c r="C29" s="182"/>
      <c r="D29" s="183"/>
      <c r="E29" s="183"/>
      <c r="F29" s="183">
        <f t="shared" si="0"/>
        <v>0</v>
      </c>
      <c r="G29" s="182"/>
    </row>
    <row r="30" spans="1:7" ht="20.100000000000001" customHeight="1" x14ac:dyDescent="0.15">
      <c r="A30" s="180"/>
      <c r="B30" s="181"/>
      <c r="C30" s="182"/>
      <c r="D30" s="183"/>
      <c r="E30" s="183"/>
      <c r="F30" s="183">
        <f t="shared" si="0"/>
        <v>0</v>
      </c>
      <c r="G30" s="182"/>
    </row>
    <row r="31" spans="1:7" ht="20.100000000000001" customHeight="1" x14ac:dyDescent="0.15">
      <c r="A31" s="180"/>
      <c r="B31" s="181"/>
      <c r="C31" s="182"/>
      <c r="D31" s="183"/>
      <c r="E31" s="183"/>
      <c r="F31" s="183">
        <f t="shared" si="0"/>
        <v>0</v>
      </c>
      <c r="G31" s="182"/>
    </row>
    <row r="32" spans="1:7" ht="20.100000000000001" customHeight="1" x14ac:dyDescent="0.15">
      <c r="A32" s="180"/>
      <c r="B32" s="181"/>
      <c r="C32" s="182"/>
      <c r="D32" s="183"/>
      <c r="E32" s="183"/>
      <c r="F32" s="183">
        <f t="shared" si="0"/>
        <v>0</v>
      </c>
      <c r="G32" s="182"/>
    </row>
    <row r="33" spans="1:7" ht="20.100000000000001" customHeight="1" x14ac:dyDescent="0.15">
      <c r="A33" s="185"/>
      <c r="B33" s="186"/>
      <c r="C33" s="64"/>
      <c r="D33" s="63"/>
      <c r="E33" s="63"/>
      <c r="F33" s="63">
        <f t="shared" si="0"/>
        <v>0</v>
      </c>
      <c r="G33" s="64"/>
    </row>
    <row r="35" spans="1:7" x14ac:dyDescent="0.15">
      <c r="A35" s="116" t="s">
        <v>60</v>
      </c>
      <c r="B35" s="7" t="s">
        <v>61</v>
      </c>
    </row>
    <row r="36" spans="1:7" x14ac:dyDescent="0.15">
      <c r="A36" s="9" t="s">
        <v>509</v>
      </c>
      <c r="B36" s="7" t="s">
        <v>510</v>
      </c>
    </row>
    <row r="37" spans="1:7" x14ac:dyDescent="0.15">
      <c r="A37" s="9" t="s">
        <v>509</v>
      </c>
      <c r="B37" s="8" t="s">
        <v>511</v>
      </c>
    </row>
  </sheetData>
  <mergeCells count="6">
    <mergeCell ref="A8:B8"/>
    <mergeCell ref="A14:B14"/>
    <mergeCell ref="A1:G1"/>
    <mergeCell ref="A3:G3"/>
    <mergeCell ref="A4:G4"/>
    <mergeCell ref="A6:G6"/>
  </mergeCells>
  <phoneticPr fontId="3"/>
  <conditionalFormatting sqref="D7">
    <cfRule type="containsBlanks" dxfId="1" priority="2">
      <formula>LEN(TRIM(D7))=0</formula>
    </cfRule>
  </conditionalFormatting>
  <conditionalFormatting sqref="E7">
    <cfRule type="containsBlanks" dxfId="0" priority="1">
      <formula>LEN(TRIM(E7))=0</formula>
    </cfRule>
  </conditionalFormatting>
  <dataValidations count="2">
    <dataValidation type="list" allowBlank="1" showInputMessage="1" showErrorMessage="1" sqref="D7" xr:uid="{5D846A28-210A-4E8A-9C24-70D3DE0ED698}">
      <formula1>"予算額,修正予算額,補正予算額"</formula1>
    </dataValidation>
    <dataValidation type="list" allowBlank="1" showInputMessage="1" showErrorMessage="1" sqref="E7" xr:uid="{E0D84912-C42A-4D22-BEC5-3AC9233837B7}">
      <formula1>"承認済予算額,決算額"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23"/>
      <c r="B1" s="8"/>
      <c r="C1" s="8"/>
      <c r="D1" s="8"/>
      <c r="E1" s="8"/>
      <c r="F1" s="116" t="s">
        <v>336</v>
      </c>
    </row>
    <row r="2" spans="1:6" ht="21" customHeight="1" x14ac:dyDescent="0.15">
      <c r="A2" s="437" t="s">
        <v>252</v>
      </c>
      <c r="B2" s="437"/>
      <c r="C2" s="437"/>
      <c r="D2" s="437"/>
      <c r="E2" s="437"/>
      <c r="F2" s="437"/>
    </row>
    <row r="3" spans="1:6" ht="21" customHeight="1" x14ac:dyDescent="0.15">
      <c r="A3" s="8"/>
      <c r="B3" s="53"/>
      <c r="C3" s="53"/>
      <c r="D3" s="53"/>
      <c r="E3" s="8" t="s">
        <v>63</v>
      </c>
      <c r="F3" s="8"/>
    </row>
    <row r="4" spans="1:6" ht="21" customHeight="1" x14ac:dyDescent="0.15">
      <c r="A4" s="8"/>
      <c r="B4" s="8"/>
      <c r="C4" s="8"/>
      <c r="D4" s="8"/>
      <c r="E4" s="8"/>
      <c r="F4" s="9" t="s">
        <v>170</v>
      </c>
    </row>
    <row r="5" spans="1:6" ht="21" customHeight="1" x14ac:dyDescent="0.15">
      <c r="A5" s="54" t="s">
        <v>64</v>
      </c>
      <c r="B5" s="55" t="s">
        <v>51</v>
      </c>
      <c r="C5" s="55" t="s">
        <v>4</v>
      </c>
      <c r="D5" s="55" t="s">
        <v>65</v>
      </c>
      <c r="E5" s="55" t="s">
        <v>134</v>
      </c>
      <c r="F5" s="55" t="s">
        <v>138</v>
      </c>
    </row>
    <row r="6" spans="1:6" ht="21" customHeight="1" x14ac:dyDescent="0.15">
      <c r="A6" s="56" t="s">
        <v>66</v>
      </c>
      <c r="B6" s="57"/>
      <c r="C6" s="57"/>
      <c r="D6" s="57"/>
      <c r="E6" s="57"/>
      <c r="F6" s="37">
        <v>0</v>
      </c>
    </row>
    <row r="7" spans="1:6" ht="21" customHeight="1" x14ac:dyDescent="0.15">
      <c r="A7" s="58"/>
      <c r="B7" s="19"/>
      <c r="C7" s="19"/>
      <c r="D7" s="37"/>
      <c r="E7" s="37"/>
      <c r="F7" s="37">
        <f t="shared" ref="F7:F40" si="0">F6+D7-E7</f>
        <v>0</v>
      </c>
    </row>
    <row r="8" spans="1:6" ht="21" customHeight="1" x14ac:dyDescent="0.15">
      <c r="A8" s="58"/>
      <c r="B8" s="19"/>
      <c r="C8" s="19"/>
      <c r="D8" s="37"/>
      <c r="E8" s="37"/>
      <c r="F8" s="37">
        <f t="shared" si="0"/>
        <v>0</v>
      </c>
    </row>
    <row r="9" spans="1:6" ht="21" customHeight="1" x14ac:dyDescent="0.15">
      <c r="A9" s="58"/>
      <c r="B9" s="19"/>
      <c r="C9" s="19"/>
      <c r="D9" s="37"/>
      <c r="E9" s="37"/>
      <c r="F9" s="37">
        <f t="shared" si="0"/>
        <v>0</v>
      </c>
    </row>
    <row r="10" spans="1:6" ht="21" customHeight="1" x14ac:dyDescent="0.15">
      <c r="A10" s="58"/>
      <c r="B10" s="19"/>
      <c r="C10" s="19"/>
      <c r="D10" s="37"/>
      <c r="E10" s="37"/>
      <c r="F10" s="37">
        <f t="shared" si="0"/>
        <v>0</v>
      </c>
    </row>
    <row r="11" spans="1:6" ht="21" customHeight="1" x14ac:dyDescent="0.15">
      <c r="A11" s="58"/>
      <c r="B11" s="19"/>
      <c r="C11" s="19"/>
      <c r="D11" s="37"/>
      <c r="E11" s="37"/>
      <c r="F11" s="37">
        <f t="shared" si="0"/>
        <v>0</v>
      </c>
    </row>
    <row r="12" spans="1:6" ht="21" customHeight="1" x14ac:dyDescent="0.15">
      <c r="A12" s="58"/>
      <c r="B12" s="19"/>
      <c r="C12" s="19"/>
      <c r="D12" s="37"/>
      <c r="E12" s="37"/>
      <c r="F12" s="37">
        <f t="shared" si="0"/>
        <v>0</v>
      </c>
    </row>
    <row r="13" spans="1:6" ht="21" customHeight="1" x14ac:dyDescent="0.15">
      <c r="A13" s="58"/>
      <c r="B13" s="19"/>
      <c r="C13" s="19"/>
      <c r="D13" s="37"/>
      <c r="E13" s="37"/>
      <c r="F13" s="37">
        <f t="shared" si="0"/>
        <v>0</v>
      </c>
    </row>
    <row r="14" spans="1:6" ht="21" customHeight="1" x14ac:dyDescent="0.15">
      <c r="A14" s="58"/>
      <c r="B14" s="19"/>
      <c r="C14" s="19"/>
      <c r="D14" s="37"/>
      <c r="E14" s="37"/>
      <c r="F14" s="37">
        <f t="shared" si="0"/>
        <v>0</v>
      </c>
    </row>
    <row r="15" spans="1:6" ht="21" customHeight="1" x14ac:dyDescent="0.15">
      <c r="A15" s="58"/>
      <c r="B15" s="19"/>
      <c r="C15" s="19"/>
      <c r="D15" s="37"/>
      <c r="E15" s="37"/>
      <c r="F15" s="37">
        <f t="shared" si="0"/>
        <v>0</v>
      </c>
    </row>
    <row r="16" spans="1:6" ht="21" customHeight="1" x14ac:dyDescent="0.15">
      <c r="A16" s="58"/>
      <c r="B16" s="19"/>
      <c r="C16" s="19"/>
      <c r="D16" s="37"/>
      <c r="E16" s="37"/>
      <c r="F16" s="37">
        <f t="shared" si="0"/>
        <v>0</v>
      </c>
    </row>
    <row r="17" spans="1:6" ht="21" customHeight="1" x14ac:dyDescent="0.15">
      <c r="A17" s="58"/>
      <c r="B17" s="19"/>
      <c r="C17" s="19"/>
      <c r="D17" s="37"/>
      <c r="E17" s="37"/>
      <c r="F17" s="37">
        <f t="shared" si="0"/>
        <v>0</v>
      </c>
    </row>
    <row r="18" spans="1:6" ht="21" customHeight="1" x14ac:dyDescent="0.15">
      <c r="A18" s="58"/>
      <c r="B18" s="19"/>
      <c r="C18" s="19"/>
      <c r="D18" s="37"/>
      <c r="E18" s="37"/>
      <c r="F18" s="37">
        <f t="shared" si="0"/>
        <v>0</v>
      </c>
    </row>
    <row r="19" spans="1:6" ht="21" customHeight="1" x14ac:dyDescent="0.15">
      <c r="A19" s="58"/>
      <c r="B19" s="19"/>
      <c r="C19" s="19"/>
      <c r="D19" s="37"/>
      <c r="E19" s="37"/>
      <c r="F19" s="37">
        <f t="shared" si="0"/>
        <v>0</v>
      </c>
    </row>
    <row r="20" spans="1:6" ht="21" customHeight="1" x14ac:dyDescent="0.15">
      <c r="A20" s="58"/>
      <c r="B20" s="19"/>
      <c r="C20" s="19"/>
      <c r="D20" s="37"/>
      <c r="E20" s="37"/>
      <c r="F20" s="37">
        <f t="shared" si="0"/>
        <v>0</v>
      </c>
    </row>
    <row r="21" spans="1:6" ht="21" customHeight="1" x14ac:dyDescent="0.15">
      <c r="A21" s="58"/>
      <c r="B21" s="19"/>
      <c r="C21" s="19"/>
      <c r="D21" s="37"/>
      <c r="E21" s="37"/>
      <c r="F21" s="37">
        <f t="shared" si="0"/>
        <v>0</v>
      </c>
    </row>
    <row r="22" spans="1:6" ht="21" customHeight="1" x14ac:dyDescent="0.15">
      <c r="A22" s="58"/>
      <c r="B22" s="19"/>
      <c r="C22" s="19"/>
      <c r="D22" s="37"/>
      <c r="E22" s="37"/>
      <c r="F22" s="37">
        <f t="shared" si="0"/>
        <v>0</v>
      </c>
    </row>
    <row r="23" spans="1:6" ht="21" customHeight="1" x14ac:dyDescent="0.15">
      <c r="A23" s="58"/>
      <c r="B23" s="19"/>
      <c r="C23" s="19"/>
      <c r="D23" s="37"/>
      <c r="E23" s="37"/>
      <c r="F23" s="37">
        <f t="shared" si="0"/>
        <v>0</v>
      </c>
    </row>
    <row r="24" spans="1:6" ht="21" customHeight="1" x14ac:dyDescent="0.15">
      <c r="A24" s="58"/>
      <c r="B24" s="19"/>
      <c r="C24" s="19"/>
      <c r="D24" s="37"/>
      <c r="E24" s="37"/>
      <c r="F24" s="37">
        <f t="shared" si="0"/>
        <v>0</v>
      </c>
    </row>
    <row r="25" spans="1:6" ht="21" customHeight="1" x14ac:dyDescent="0.15">
      <c r="A25" s="58"/>
      <c r="B25" s="19"/>
      <c r="C25" s="19"/>
      <c r="D25" s="37"/>
      <c r="E25" s="37"/>
      <c r="F25" s="37">
        <f t="shared" si="0"/>
        <v>0</v>
      </c>
    </row>
    <row r="26" spans="1:6" ht="21" customHeight="1" x14ac:dyDescent="0.15">
      <c r="A26" s="58"/>
      <c r="B26" s="19"/>
      <c r="C26" s="19"/>
      <c r="D26" s="37"/>
      <c r="E26" s="37"/>
      <c r="F26" s="37">
        <f t="shared" si="0"/>
        <v>0</v>
      </c>
    </row>
    <row r="27" spans="1:6" ht="21" customHeight="1" x14ac:dyDescent="0.15">
      <c r="A27" s="58"/>
      <c r="B27" s="19"/>
      <c r="C27" s="19"/>
      <c r="D27" s="37"/>
      <c r="E27" s="37"/>
      <c r="F27" s="37">
        <f t="shared" si="0"/>
        <v>0</v>
      </c>
    </row>
    <row r="28" spans="1:6" ht="21" customHeight="1" x14ac:dyDescent="0.15">
      <c r="A28" s="58"/>
      <c r="B28" s="19"/>
      <c r="C28" s="19"/>
      <c r="D28" s="37"/>
      <c r="E28" s="37"/>
      <c r="F28" s="37">
        <f t="shared" si="0"/>
        <v>0</v>
      </c>
    </row>
    <row r="29" spans="1:6" ht="21" customHeight="1" x14ac:dyDescent="0.15">
      <c r="A29" s="58"/>
      <c r="B29" s="19"/>
      <c r="C29" s="19"/>
      <c r="D29" s="37"/>
      <c r="E29" s="37"/>
      <c r="F29" s="37">
        <f t="shared" si="0"/>
        <v>0</v>
      </c>
    </row>
    <row r="30" spans="1:6" ht="21" customHeight="1" x14ac:dyDescent="0.15">
      <c r="A30" s="58"/>
      <c r="B30" s="19"/>
      <c r="C30" s="19"/>
      <c r="D30" s="37"/>
      <c r="E30" s="37"/>
      <c r="F30" s="37">
        <f t="shared" si="0"/>
        <v>0</v>
      </c>
    </row>
    <row r="31" spans="1:6" ht="21" customHeight="1" x14ac:dyDescent="0.15">
      <c r="A31" s="58"/>
      <c r="B31" s="19"/>
      <c r="C31" s="19"/>
      <c r="D31" s="37"/>
      <c r="E31" s="37"/>
      <c r="F31" s="37">
        <f t="shared" si="0"/>
        <v>0</v>
      </c>
    </row>
    <row r="32" spans="1:6" ht="21" customHeight="1" x14ac:dyDescent="0.15">
      <c r="A32" s="58"/>
      <c r="B32" s="19"/>
      <c r="C32" s="19"/>
      <c r="D32" s="37"/>
      <c r="E32" s="37"/>
      <c r="F32" s="37">
        <f t="shared" si="0"/>
        <v>0</v>
      </c>
    </row>
    <row r="33" spans="1:6" ht="21" customHeight="1" x14ac:dyDescent="0.15">
      <c r="A33" s="58"/>
      <c r="B33" s="19"/>
      <c r="C33" s="19"/>
      <c r="D33" s="37"/>
      <c r="E33" s="37"/>
      <c r="F33" s="37">
        <f t="shared" si="0"/>
        <v>0</v>
      </c>
    </row>
    <row r="34" spans="1:6" ht="21" customHeight="1" x14ac:dyDescent="0.15">
      <c r="A34" s="58"/>
      <c r="B34" s="19"/>
      <c r="C34" s="19"/>
      <c r="D34" s="37"/>
      <c r="E34" s="37"/>
      <c r="F34" s="37">
        <f t="shared" si="0"/>
        <v>0</v>
      </c>
    </row>
    <row r="35" spans="1:6" ht="21" customHeight="1" x14ac:dyDescent="0.15">
      <c r="A35" s="58"/>
      <c r="B35" s="19"/>
      <c r="C35" s="19"/>
      <c r="D35" s="37"/>
      <c r="E35" s="37"/>
      <c r="F35" s="37">
        <f t="shared" si="0"/>
        <v>0</v>
      </c>
    </row>
    <row r="36" spans="1:6" ht="21" customHeight="1" x14ac:dyDescent="0.15">
      <c r="A36" s="58"/>
      <c r="B36" s="19"/>
      <c r="C36" s="19"/>
      <c r="D36" s="37"/>
      <c r="E36" s="37"/>
      <c r="F36" s="37">
        <f t="shared" si="0"/>
        <v>0</v>
      </c>
    </row>
    <row r="37" spans="1:6" ht="21" customHeight="1" x14ac:dyDescent="0.15">
      <c r="A37" s="58"/>
      <c r="B37" s="19"/>
      <c r="C37" s="19"/>
      <c r="D37" s="37"/>
      <c r="E37" s="37"/>
      <c r="F37" s="37">
        <f t="shared" si="0"/>
        <v>0</v>
      </c>
    </row>
    <row r="38" spans="1:6" ht="21" customHeight="1" x14ac:dyDescent="0.15">
      <c r="A38" s="58"/>
      <c r="B38" s="19"/>
      <c r="C38" s="19"/>
      <c r="D38" s="37"/>
      <c r="E38" s="37"/>
      <c r="F38" s="37">
        <f t="shared" si="0"/>
        <v>0</v>
      </c>
    </row>
    <row r="39" spans="1:6" ht="21" customHeight="1" x14ac:dyDescent="0.15">
      <c r="A39" s="58"/>
      <c r="B39" s="19"/>
      <c r="C39" s="19"/>
      <c r="D39" s="37"/>
      <c r="E39" s="37"/>
      <c r="F39" s="37">
        <f t="shared" si="0"/>
        <v>0</v>
      </c>
    </row>
    <row r="40" spans="1:6" ht="21" customHeight="1" x14ac:dyDescent="0.15">
      <c r="A40" s="58"/>
      <c r="B40" s="19"/>
      <c r="C40" s="19"/>
      <c r="D40" s="37"/>
      <c r="E40" s="37"/>
      <c r="F40" s="37">
        <f t="shared" si="0"/>
        <v>0</v>
      </c>
    </row>
    <row r="41" spans="1:6" ht="21" customHeight="1" x14ac:dyDescent="0.15">
      <c r="A41" s="56" t="s">
        <v>62</v>
      </c>
      <c r="B41" s="57"/>
      <c r="C41" s="57"/>
      <c r="D41" s="37">
        <f>SUM(D7:D40)</f>
        <v>0</v>
      </c>
      <c r="E41" s="37">
        <f>SUM(E7:E40)</f>
        <v>0</v>
      </c>
      <c r="F41" s="37">
        <f>F40</f>
        <v>0</v>
      </c>
    </row>
    <row r="42" spans="1:6" x14ac:dyDescent="0.15">
      <c r="A42" s="53"/>
      <c r="B42" s="53"/>
      <c r="C42" s="53"/>
      <c r="D42" s="8"/>
      <c r="E42" s="8"/>
      <c r="F42" s="8"/>
    </row>
    <row r="43" spans="1:6" x14ac:dyDescent="0.15">
      <c r="A43" s="8" t="s">
        <v>67</v>
      </c>
      <c r="B43" s="8"/>
      <c r="C43" s="8"/>
      <c r="D43" s="8"/>
      <c r="E43" s="8"/>
      <c r="F43" s="8"/>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23"/>
      <c r="B1" s="8"/>
      <c r="C1" s="8"/>
      <c r="D1" s="8"/>
      <c r="E1" s="8"/>
      <c r="F1" s="116" t="s">
        <v>335</v>
      </c>
    </row>
    <row r="2" spans="1:6" ht="21" customHeight="1" x14ac:dyDescent="0.15">
      <c r="A2" s="437" t="s">
        <v>251</v>
      </c>
      <c r="B2" s="437"/>
      <c r="C2" s="437"/>
      <c r="D2" s="437"/>
      <c r="E2" s="437"/>
      <c r="F2" s="437"/>
    </row>
    <row r="3" spans="1:6" ht="21" customHeight="1" x14ac:dyDescent="0.15">
      <c r="A3" s="8"/>
      <c r="B3" s="53"/>
      <c r="C3" s="53"/>
      <c r="D3" s="53"/>
      <c r="E3" s="8" t="s">
        <v>63</v>
      </c>
      <c r="F3" s="8"/>
    </row>
    <row r="4" spans="1:6" ht="21" customHeight="1" x14ac:dyDescent="0.15">
      <c r="A4" s="8"/>
      <c r="B4" s="8"/>
      <c r="C4" s="8"/>
      <c r="D4" s="8"/>
      <c r="E4" s="8"/>
      <c r="F4" s="9" t="s">
        <v>170</v>
      </c>
    </row>
    <row r="5" spans="1:6" ht="21" customHeight="1" x14ac:dyDescent="0.15">
      <c r="A5" s="54" t="s">
        <v>64</v>
      </c>
      <c r="B5" s="55" t="s">
        <v>51</v>
      </c>
      <c r="C5" s="55" t="s">
        <v>4</v>
      </c>
      <c r="D5" s="55" t="s">
        <v>65</v>
      </c>
      <c r="E5" s="55" t="s">
        <v>134</v>
      </c>
      <c r="F5" s="55" t="s">
        <v>138</v>
      </c>
    </row>
    <row r="6" spans="1:6" ht="21" customHeight="1" x14ac:dyDescent="0.15">
      <c r="A6" s="56" t="s">
        <v>66</v>
      </c>
      <c r="B6" s="57"/>
      <c r="C6" s="57"/>
      <c r="D6" s="57"/>
      <c r="E6" s="57"/>
      <c r="F6" s="37">
        <v>0</v>
      </c>
    </row>
    <row r="7" spans="1:6" ht="21" customHeight="1" x14ac:dyDescent="0.15">
      <c r="A7" s="58"/>
      <c r="B7" s="19"/>
      <c r="C7" s="19"/>
      <c r="D7" s="37"/>
      <c r="E7" s="37"/>
      <c r="F7" s="37">
        <f t="shared" ref="F7:F40" si="0">F6+D7-E7</f>
        <v>0</v>
      </c>
    </row>
    <row r="8" spans="1:6" ht="21" customHeight="1" x14ac:dyDescent="0.15">
      <c r="A8" s="58"/>
      <c r="B8" s="19"/>
      <c r="C8" s="19"/>
      <c r="D8" s="37"/>
      <c r="E8" s="37"/>
      <c r="F8" s="37">
        <f t="shared" si="0"/>
        <v>0</v>
      </c>
    </row>
    <row r="9" spans="1:6" ht="21" customHeight="1" x14ac:dyDescent="0.15">
      <c r="A9" s="58"/>
      <c r="B9" s="19"/>
      <c r="C9" s="19"/>
      <c r="D9" s="37"/>
      <c r="E9" s="37"/>
      <c r="F9" s="37">
        <f t="shared" si="0"/>
        <v>0</v>
      </c>
    </row>
    <row r="10" spans="1:6" ht="21" customHeight="1" x14ac:dyDescent="0.15">
      <c r="A10" s="58"/>
      <c r="B10" s="19"/>
      <c r="C10" s="19"/>
      <c r="D10" s="37"/>
      <c r="E10" s="37"/>
      <c r="F10" s="37">
        <f t="shared" si="0"/>
        <v>0</v>
      </c>
    </row>
    <row r="11" spans="1:6" ht="21" customHeight="1" x14ac:dyDescent="0.15">
      <c r="A11" s="58"/>
      <c r="B11" s="19"/>
      <c r="C11" s="19"/>
      <c r="D11" s="37"/>
      <c r="E11" s="37"/>
      <c r="F11" s="37">
        <f t="shared" si="0"/>
        <v>0</v>
      </c>
    </row>
    <row r="12" spans="1:6" ht="21" customHeight="1" x14ac:dyDescent="0.15">
      <c r="A12" s="58"/>
      <c r="B12" s="19"/>
      <c r="C12" s="19"/>
      <c r="D12" s="37"/>
      <c r="E12" s="37"/>
      <c r="F12" s="37">
        <f t="shared" si="0"/>
        <v>0</v>
      </c>
    </row>
    <row r="13" spans="1:6" ht="21" customHeight="1" x14ac:dyDescent="0.15">
      <c r="A13" s="58"/>
      <c r="B13" s="19"/>
      <c r="C13" s="19"/>
      <c r="D13" s="37"/>
      <c r="E13" s="37"/>
      <c r="F13" s="37">
        <f t="shared" si="0"/>
        <v>0</v>
      </c>
    </row>
    <row r="14" spans="1:6" ht="21" customHeight="1" x14ac:dyDescent="0.15">
      <c r="A14" s="58"/>
      <c r="B14" s="19"/>
      <c r="C14" s="19"/>
      <c r="D14" s="37"/>
      <c r="E14" s="37"/>
      <c r="F14" s="37">
        <f t="shared" si="0"/>
        <v>0</v>
      </c>
    </row>
    <row r="15" spans="1:6" ht="21" customHeight="1" x14ac:dyDescent="0.15">
      <c r="A15" s="58"/>
      <c r="B15" s="19"/>
      <c r="C15" s="19"/>
      <c r="D15" s="37"/>
      <c r="E15" s="37"/>
      <c r="F15" s="37">
        <f t="shared" si="0"/>
        <v>0</v>
      </c>
    </row>
    <row r="16" spans="1:6" ht="21" customHeight="1" x14ac:dyDescent="0.15">
      <c r="A16" s="58"/>
      <c r="B16" s="19"/>
      <c r="C16" s="19"/>
      <c r="D16" s="37"/>
      <c r="E16" s="37"/>
      <c r="F16" s="37">
        <f t="shared" si="0"/>
        <v>0</v>
      </c>
    </row>
    <row r="17" spans="1:6" ht="21" customHeight="1" x14ac:dyDescent="0.15">
      <c r="A17" s="58"/>
      <c r="B17" s="19"/>
      <c r="C17" s="19"/>
      <c r="D17" s="37"/>
      <c r="E17" s="37"/>
      <c r="F17" s="37">
        <f t="shared" si="0"/>
        <v>0</v>
      </c>
    </row>
    <row r="18" spans="1:6" ht="21" customHeight="1" x14ac:dyDescent="0.15">
      <c r="A18" s="58"/>
      <c r="B18" s="19"/>
      <c r="C18" s="19"/>
      <c r="D18" s="37"/>
      <c r="E18" s="37"/>
      <c r="F18" s="37">
        <f t="shared" si="0"/>
        <v>0</v>
      </c>
    </row>
    <row r="19" spans="1:6" ht="21" customHeight="1" x14ac:dyDescent="0.15">
      <c r="A19" s="58"/>
      <c r="B19" s="19"/>
      <c r="C19" s="19"/>
      <c r="D19" s="37"/>
      <c r="E19" s="37"/>
      <c r="F19" s="37">
        <f t="shared" si="0"/>
        <v>0</v>
      </c>
    </row>
    <row r="20" spans="1:6" ht="21" customHeight="1" x14ac:dyDescent="0.15">
      <c r="A20" s="58"/>
      <c r="B20" s="19"/>
      <c r="C20" s="19"/>
      <c r="D20" s="37"/>
      <c r="E20" s="37"/>
      <c r="F20" s="37">
        <f t="shared" si="0"/>
        <v>0</v>
      </c>
    </row>
    <row r="21" spans="1:6" ht="21" customHeight="1" x14ac:dyDescent="0.15">
      <c r="A21" s="58"/>
      <c r="B21" s="19"/>
      <c r="C21" s="19"/>
      <c r="D21" s="37"/>
      <c r="E21" s="37"/>
      <c r="F21" s="37">
        <f t="shared" si="0"/>
        <v>0</v>
      </c>
    </row>
    <row r="22" spans="1:6" ht="21" customHeight="1" x14ac:dyDescent="0.15">
      <c r="A22" s="58"/>
      <c r="B22" s="19"/>
      <c r="C22" s="19"/>
      <c r="D22" s="37"/>
      <c r="E22" s="37"/>
      <c r="F22" s="37">
        <f t="shared" si="0"/>
        <v>0</v>
      </c>
    </row>
    <row r="23" spans="1:6" ht="21" customHeight="1" x14ac:dyDescent="0.15">
      <c r="A23" s="58"/>
      <c r="B23" s="19"/>
      <c r="C23" s="19"/>
      <c r="D23" s="37"/>
      <c r="E23" s="37"/>
      <c r="F23" s="37">
        <f t="shared" si="0"/>
        <v>0</v>
      </c>
    </row>
    <row r="24" spans="1:6" ht="21" customHeight="1" x14ac:dyDescent="0.15">
      <c r="A24" s="58"/>
      <c r="B24" s="19"/>
      <c r="C24" s="19"/>
      <c r="D24" s="37"/>
      <c r="E24" s="37"/>
      <c r="F24" s="37">
        <f t="shared" si="0"/>
        <v>0</v>
      </c>
    </row>
    <row r="25" spans="1:6" ht="21" customHeight="1" x14ac:dyDescent="0.15">
      <c r="A25" s="58"/>
      <c r="B25" s="19"/>
      <c r="C25" s="19"/>
      <c r="D25" s="37"/>
      <c r="E25" s="37"/>
      <c r="F25" s="37">
        <f t="shared" si="0"/>
        <v>0</v>
      </c>
    </row>
    <row r="26" spans="1:6" ht="21" customHeight="1" x14ac:dyDescent="0.15">
      <c r="A26" s="58"/>
      <c r="B26" s="19"/>
      <c r="C26" s="19"/>
      <c r="D26" s="37"/>
      <c r="E26" s="37"/>
      <c r="F26" s="37">
        <f t="shared" si="0"/>
        <v>0</v>
      </c>
    </row>
    <row r="27" spans="1:6" ht="21" customHeight="1" x14ac:dyDescent="0.15">
      <c r="A27" s="58"/>
      <c r="B27" s="19"/>
      <c r="C27" s="19"/>
      <c r="D27" s="37"/>
      <c r="E27" s="37"/>
      <c r="F27" s="37">
        <f t="shared" si="0"/>
        <v>0</v>
      </c>
    </row>
    <row r="28" spans="1:6" ht="21" customHeight="1" x14ac:dyDescent="0.15">
      <c r="A28" s="58"/>
      <c r="B28" s="19"/>
      <c r="C28" s="19"/>
      <c r="D28" s="37"/>
      <c r="E28" s="37"/>
      <c r="F28" s="37">
        <f t="shared" si="0"/>
        <v>0</v>
      </c>
    </row>
    <row r="29" spans="1:6" ht="21" customHeight="1" x14ac:dyDescent="0.15">
      <c r="A29" s="58"/>
      <c r="B29" s="19"/>
      <c r="C29" s="19"/>
      <c r="D29" s="37"/>
      <c r="E29" s="37"/>
      <c r="F29" s="37">
        <f t="shared" si="0"/>
        <v>0</v>
      </c>
    </row>
    <row r="30" spans="1:6" ht="21" customHeight="1" x14ac:dyDescent="0.15">
      <c r="A30" s="58"/>
      <c r="B30" s="19"/>
      <c r="C30" s="19"/>
      <c r="D30" s="37"/>
      <c r="E30" s="37"/>
      <c r="F30" s="37">
        <f t="shared" si="0"/>
        <v>0</v>
      </c>
    </row>
    <row r="31" spans="1:6" ht="21" customHeight="1" x14ac:dyDescent="0.15">
      <c r="A31" s="58"/>
      <c r="B31" s="19"/>
      <c r="C31" s="19"/>
      <c r="D31" s="37"/>
      <c r="E31" s="37"/>
      <c r="F31" s="37">
        <f t="shared" si="0"/>
        <v>0</v>
      </c>
    </row>
    <row r="32" spans="1:6" ht="21" customHeight="1" x14ac:dyDescent="0.15">
      <c r="A32" s="58"/>
      <c r="B32" s="19"/>
      <c r="C32" s="19"/>
      <c r="D32" s="37"/>
      <c r="E32" s="37"/>
      <c r="F32" s="37">
        <f t="shared" si="0"/>
        <v>0</v>
      </c>
    </row>
    <row r="33" spans="1:6" ht="21" customHeight="1" x14ac:dyDescent="0.15">
      <c r="A33" s="58"/>
      <c r="B33" s="19"/>
      <c r="C33" s="19"/>
      <c r="D33" s="37"/>
      <c r="E33" s="37"/>
      <c r="F33" s="37">
        <f t="shared" si="0"/>
        <v>0</v>
      </c>
    </row>
    <row r="34" spans="1:6" ht="21" customHeight="1" x14ac:dyDescent="0.15">
      <c r="A34" s="58"/>
      <c r="B34" s="19"/>
      <c r="C34" s="19"/>
      <c r="D34" s="37"/>
      <c r="E34" s="37"/>
      <c r="F34" s="37">
        <f t="shared" si="0"/>
        <v>0</v>
      </c>
    </row>
    <row r="35" spans="1:6" ht="21" customHeight="1" x14ac:dyDescent="0.15">
      <c r="A35" s="58"/>
      <c r="B35" s="19"/>
      <c r="C35" s="19"/>
      <c r="D35" s="37"/>
      <c r="E35" s="37"/>
      <c r="F35" s="37">
        <f t="shared" si="0"/>
        <v>0</v>
      </c>
    </row>
    <row r="36" spans="1:6" ht="21" customHeight="1" x14ac:dyDescent="0.15">
      <c r="A36" s="58"/>
      <c r="B36" s="19"/>
      <c r="C36" s="19"/>
      <c r="D36" s="37"/>
      <c r="E36" s="37"/>
      <c r="F36" s="37">
        <f t="shared" si="0"/>
        <v>0</v>
      </c>
    </row>
    <row r="37" spans="1:6" ht="21" customHeight="1" x14ac:dyDescent="0.15">
      <c r="A37" s="58"/>
      <c r="B37" s="19"/>
      <c r="C37" s="19"/>
      <c r="D37" s="37"/>
      <c r="E37" s="37"/>
      <c r="F37" s="37">
        <f t="shared" si="0"/>
        <v>0</v>
      </c>
    </row>
    <row r="38" spans="1:6" ht="21" customHeight="1" x14ac:dyDescent="0.15">
      <c r="A38" s="58"/>
      <c r="B38" s="19"/>
      <c r="C38" s="19"/>
      <c r="D38" s="37"/>
      <c r="E38" s="37"/>
      <c r="F38" s="37">
        <f t="shared" si="0"/>
        <v>0</v>
      </c>
    </row>
    <row r="39" spans="1:6" ht="21" customHeight="1" x14ac:dyDescent="0.15">
      <c r="A39" s="58"/>
      <c r="B39" s="19"/>
      <c r="C39" s="19"/>
      <c r="D39" s="37"/>
      <c r="E39" s="37"/>
      <c r="F39" s="37">
        <f t="shared" si="0"/>
        <v>0</v>
      </c>
    </row>
    <row r="40" spans="1:6" ht="21" customHeight="1" x14ac:dyDescent="0.15">
      <c r="A40" s="58"/>
      <c r="B40" s="19"/>
      <c r="C40" s="19"/>
      <c r="D40" s="37"/>
      <c r="E40" s="37"/>
      <c r="F40" s="37">
        <f t="shared" si="0"/>
        <v>0</v>
      </c>
    </row>
    <row r="41" spans="1:6" ht="21" customHeight="1" x14ac:dyDescent="0.15">
      <c r="A41" s="56" t="s">
        <v>62</v>
      </c>
      <c r="B41" s="57"/>
      <c r="C41" s="57"/>
      <c r="D41" s="37">
        <f>SUM(D7:D40)</f>
        <v>0</v>
      </c>
      <c r="E41" s="37">
        <f>SUM(E7:E40)</f>
        <v>0</v>
      </c>
      <c r="F41" s="37">
        <f>F40</f>
        <v>0</v>
      </c>
    </row>
    <row r="42" spans="1:6" x14ac:dyDescent="0.15">
      <c r="A42" s="53"/>
      <c r="B42" s="53"/>
      <c r="C42" s="53"/>
      <c r="D42" s="8"/>
      <c r="E42" s="8"/>
      <c r="F42" s="8"/>
    </row>
    <row r="43" spans="1:6" x14ac:dyDescent="0.15">
      <c r="A43" s="8" t="s">
        <v>67</v>
      </c>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7" zoomScaleNormal="100" zoomScaleSheetLayoutView="100" workbookViewId="0">
      <selection sqref="A1:C1"/>
    </sheetView>
  </sheetViews>
  <sheetFormatPr defaultColWidth="12.75" defaultRowHeight="13.5" x14ac:dyDescent="0.15"/>
  <cols>
    <col min="1" max="1" width="14.375" style="84" customWidth="1"/>
    <col min="2" max="2" width="36.375" style="84" customWidth="1"/>
    <col min="3" max="3" width="67.75" style="109" customWidth="1"/>
    <col min="4" max="4" width="12.75" style="84"/>
    <col min="5" max="5" width="3.5" style="84" bestFit="1" customWidth="1"/>
    <col min="6" max="7" width="12.75" style="84"/>
    <col min="8" max="8" width="2.125" style="84" bestFit="1" customWidth="1"/>
    <col min="9" max="16384" width="12.75" style="84"/>
  </cols>
  <sheetData>
    <row r="1" spans="1:7" ht="21" x14ac:dyDescent="0.2">
      <c r="A1" s="338" t="s">
        <v>423</v>
      </c>
      <c r="B1" s="338"/>
      <c r="C1" s="338"/>
    </row>
    <row r="3" spans="1:7" ht="13.5" customHeight="1" x14ac:dyDescent="0.15">
      <c r="A3" s="346" t="s">
        <v>249</v>
      </c>
      <c r="B3" s="347"/>
      <c r="C3" s="101"/>
      <c r="D3" s="59"/>
      <c r="E3" s="68"/>
      <c r="G3" s="102"/>
    </row>
    <row r="4" spans="1:7" ht="37.5" customHeight="1" x14ac:dyDescent="0.15">
      <c r="A4" s="94"/>
      <c r="B4" s="101" t="s">
        <v>377</v>
      </c>
      <c r="C4" s="101" t="s">
        <v>379</v>
      </c>
      <c r="D4" s="69"/>
      <c r="E4" s="69"/>
    </row>
    <row r="5" spans="1:7" ht="22.5" x14ac:dyDescent="0.15">
      <c r="A5" s="107" t="s">
        <v>91</v>
      </c>
      <c r="B5" s="101" t="s">
        <v>93</v>
      </c>
      <c r="C5" s="103" t="s">
        <v>221</v>
      </c>
      <c r="D5" s="102"/>
      <c r="E5" s="102"/>
    </row>
    <row r="6" spans="1:7" ht="60.75" customHeight="1" x14ac:dyDescent="0.15">
      <c r="A6" s="107" t="s">
        <v>52</v>
      </c>
      <c r="B6" s="101" t="s">
        <v>102</v>
      </c>
      <c r="C6" s="103" t="s">
        <v>331</v>
      </c>
    </row>
    <row r="7" spans="1:7" ht="45" x14ac:dyDescent="0.15">
      <c r="A7" s="107" t="s">
        <v>92</v>
      </c>
      <c r="B7" s="101" t="s">
        <v>85</v>
      </c>
      <c r="C7" s="103" t="s">
        <v>375</v>
      </c>
    </row>
    <row r="8" spans="1:7" ht="22.5" x14ac:dyDescent="0.15">
      <c r="A8" s="107" t="s">
        <v>94</v>
      </c>
      <c r="B8" s="101" t="s">
        <v>328</v>
      </c>
      <c r="C8" s="103" t="s">
        <v>222</v>
      </c>
    </row>
    <row r="9" spans="1:7" ht="78.75" x14ac:dyDescent="0.15">
      <c r="A9" s="107" t="s">
        <v>96</v>
      </c>
      <c r="B9" s="101" t="s">
        <v>168</v>
      </c>
      <c r="C9" s="101" t="s">
        <v>337</v>
      </c>
    </row>
    <row r="10" spans="1:7" x14ac:dyDescent="0.15">
      <c r="A10" s="107" t="s">
        <v>97</v>
      </c>
      <c r="B10" s="101" t="s">
        <v>160</v>
      </c>
      <c r="C10" s="103" t="s">
        <v>223</v>
      </c>
    </row>
    <row r="11" spans="1:7" x14ac:dyDescent="0.15">
      <c r="A11" s="107" t="s">
        <v>98</v>
      </c>
      <c r="B11" s="101" t="s">
        <v>373</v>
      </c>
      <c r="C11" s="103" t="s">
        <v>385</v>
      </c>
    </row>
    <row r="12" spans="1:7" ht="22.5" x14ac:dyDescent="0.15">
      <c r="A12" s="107" t="s">
        <v>100</v>
      </c>
      <c r="B12" s="101" t="s">
        <v>99</v>
      </c>
      <c r="C12" s="103" t="s">
        <v>332</v>
      </c>
    </row>
    <row r="13" spans="1:7" ht="22.5" x14ac:dyDescent="0.15">
      <c r="A13" s="107" t="s">
        <v>192</v>
      </c>
      <c r="B13" s="104" t="s">
        <v>376</v>
      </c>
      <c r="C13" s="103" t="s">
        <v>374</v>
      </c>
    </row>
    <row r="14" spans="1:7" x14ac:dyDescent="0.15">
      <c r="A14" s="107" t="s">
        <v>101</v>
      </c>
      <c r="B14" s="101" t="s">
        <v>103</v>
      </c>
      <c r="C14" s="103" t="s">
        <v>250</v>
      </c>
    </row>
    <row r="15" spans="1:7" x14ac:dyDescent="0.15">
      <c r="A15" s="107" t="s">
        <v>193</v>
      </c>
      <c r="B15" s="101" t="s">
        <v>161</v>
      </c>
      <c r="C15" s="103" t="s">
        <v>250</v>
      </c>
    </row>
    <row r="16" spans="1:7" ht="33.75" x14ac:dyDescent="0.15">
      <c r="A16" s="107" t="s">
        <v>101</v>
      </c>
      <c r="B16" s="101" t="s">
        <v>224</v>
      </c>
      <c r="C16" s="103" t="s">
        <v>225</v>
      </c>
    </row>
    <row r="17" spans="1:3" x14ac:dyDescent="0.15">
      <c r="A17" s="107" t="s">
        <v>197</v>
      </c>
      <c r="B17" s="101" t="s">
        <v>116</v>
      </c>
      <c r="C17" s="103" t="s">
        <v>333</v>
      </c>
    </row>
    <row r="18" spans="1:3" x14ac:dyDescent="0.15">
      <c r="A18" s="107" t="s">
        <v>53</v>
      </c>
      <c r="B18" s="101" t="s">
        <v>198</v>
      </c>
      <c r="C18" s="103" t="s">
        <v>226</v>
      </c>
    </row>
    <row r="19" spans="1:3" x14ac:dyDescent="0.15">
      <c r="A19" s="107" t="s">
        <v>54</v>
      </c>
      <c r="B19" s="101" t="s">
        <v>200</v>
      </c>
      <c r="C19" s="103" t="s">
        <v>226</v>
      </c>
    </row>
    <row r="20" spans="1:3" x14ac:dyDescent="0.15">
      <c r="A20" s="108"/>
      <c r="B20" s="104"/>
      <c r="C20" s="105"/>
    </row>
    <row r="21" spans="1:3" ht="13.5" customHeight="1" x14ac:dyDescent="0.15">
      <c r="A21" s="348" t="s">
        <v>213</v>
      </c>
      <c r="B21" s="349"/>
      <c r="C21" s="106"/>
    </row>
    <row r="22" spans="1:3" ht="22.5" x14ac:dyDescent="0.15">
      <c r="A22" s="107" t="s">
        <v>214</v>
      </c>
      <c r="B22" s="101" t="s">
        <v>227</v>
      </c>
      <c r="C22" s="103" t="s">
        <v>228</v>
      </c>
    </row>
    <row r="23" spans="1:3" x14ac:dyDescent="0.15">
      <c r="A23" s="107" t="s">
        <v>289</v>
      </c>
      <c r="B23" s="101" t="s">
        <v>237</v>
      </c>
      <c r="C23" s="103" t="s">
        <v>229</v>
      </c>
    </row>
    <row r="24" spans="1:3" x14ac:dyDescent="0.15">
      <c r="A24" s="107" t="s">
        <v>216</v>
      </c>
      <c r="B24" s="101" t="s">
        <v>238</v>
      </c>
      <c r="C24" s="103" t="s">
        <v>239</v>
      </c>
    </row>
    <row r="25" spans="1:3" x14ac:dyDescent="0.15">
      <c r="A25" s="107" t="s">
        <v>217</v>
      </c>
      <c r="B25" s="101" t="s">
        <v>288</v>
      </c>
      <c r="C25" s="103" t="s">
        <v>394</v>
      </c>
    </row>
    <row r="27" spans="1:3" ht="13.5" customHeight="1" x14ac:dyDescent="0.15">
      <c r="A27" s="348" t="s">
        <v>230</v>
      </c>
      <c r="B27" s="350"/>
      <c r="C27" s="106"/>
    </row>
    <row r="28" spans="1:3" x14ac:dyDescent="0.15">
      <c r="A28" s="107"/>
      <c r="B28" s="101" t="s">
        <v>231</v>
      </c>
      <c r="C28" s="103" t="s">
        <v>393</v>
      </c>
    </row>
    <row r="29" spans="1:3" ht="45" x14ac:dyDescent="0.15">
      <c r="A29" s="107"/>
      <c r="B29" s="101" t="s">
        <v>232</v>
      </c>
      <c r="C29" s="103" t="s">
        <v>502</v>
      </c>
    </row>
    <row r="30" spans="1:3" ht="22.5" x14ac:dyDescent="0.15">
      <c r="A30" s="107"/>
      <c r="B30" s="101" t="s">
        <v>254</v>
      </c>
      <c r="C30" s="103" t="s">
        <v>334</v>
      </c>
    </row>
    <row r="31" spans="1:3" x14ac:dyDescent="0.15">
      <c r="A31" s="107"/>
      <c r="B31" s="204" t="s">
        <v>255</v>
      </c>
      <c r="C31" s="103" t="s">
        <v>233</v>
      </c>
    </row>
    <row r="32" spans="1:3" x14ac:dyDescent="0.15">
      <c r="A32" s="107"/>
      <c r="B32" s="101" t="s">
        <v>234</v>
      </c>
      <c r="C32" s="103" t="s">
        <v>395</v>
      </c>
    </row>
    <row r="33" spans="1:5" ht="30" customHeight="1" x14ac:dyDescent="0.15">
      <c r="A33" s="351" t="s">
        <v>504</v>
      </c>
      <c r="B33" s="352"/>
      <c r="C33" s="352"/>
    </row>
    <row r="34" spans="1:5" ht="13.5" customHeight="1" x14ac:dyDescent="0.15">
      <c r="A34" s="261" t="s">
        <v>422</v>
      </c>
      <c r="B34" s="262"/>
      <c r="C34" s="262"/>
    </row>
    <row r="35" spans="1:5" x14ac:dyDescent="0.15">
      <c r="A35" s="263" t="s">
        <v>135</v>
      </c>
      <c r="B35" s="264" t="s">
        <v>396</v>
      </c>
      <c r="C35" s="276" t="s">
        <v>506</v>
      </c>
    </row>
    <row r="36" spans="1:5" x14ac:dyDescent="0.15">
      <c r="A36" s="265" t="s">
        <v>397</v>
      </c>
      <c r="B36" s="266"/>
      <c r="C36" s="266" t="s">
        <v>496</v>
      </c>
    </row>
    <row r="37" spans="1:5" x14ac:dyDescent="0.15">
      <c r="A37" s="265" t="s">
        <v>398</v>
      </c>
      <c r="B37" s="266"/>
      <c r="C37" s="266" t="s">
        <v>399</v>
      </c>
    </row>
    <row r="38" spans="1:5" x14ac:dyDescent="0.15">
      <c r="A38" s="340" t="s">
        <v>400</v>
      </c>
      <c r="B38" s="265" t="s">
        <v>401</v>
      </c>
      <c r="C38" s="266" t="s">
        <v>402</v>
      </c>
    </row>
    <row r="39" spans="1:5" x14ac:dyDescent="0.15">
      <c r="A39" s="341"/>
      <c r="B39" s="265" t="s">
        <v>403</v>
      </c>
      <c r="C39" s="266" t="s">
        <v>404</v>
      </c>
    </row>
    <row r="40" spans="1:5" x14ac:dyDescent="0.15">
      <c r="A40" s="342"/>
      <c r="B40" s="265" t="s">
        <v>405</v>
      </c>
      <c r="C40" s="266" t="s">
        <v>406</v>
      </c>
    </row>
    <row r="41" spans="1:5" x14ac:dyDescent="0.15">
      <c r="A41" s="343" t="s">
        <v>407</v>
      </c>
      <c r="B41" s="265" t="s">
        <v>408</v>
      </c>
      <c r="C41" s="265" t="s">
        <v>409</v>
      </c>
    </row>
    <row r="42" spans="1:5" x14ac:dyDescent="0.15">
      <c r="A42" s="344"/>
      <c r="B42" s="267" t="s">
        <v>410</v>
      </c>
      <c r="C42" s="265" t="s">
        <v>411</v>
      </c>
    </row>
    <row r="43" spans="1:5" x14ac:dyDescent="0.15">
      <c r="A43" s="345"/>
      <c r="B43" s="268" t="s">
        <v>412</v>
      </c>
      <c r="C43" s="269" t="s">
        <v>413</v>
      </c>
    </row>
    <row r="44" spans="1:5" x14ac:dyDescent="0.15">
      <c r="A44" s="265" t="s">
        <v>414</v>
      </c>
      <c r="B44" s="268"/>
      <c r="C44" s="268" t="s">
        <v>415</v>
      </c>
    </row>
    <row r="45" spans="1:5" x14ac:dyDescent="0.15">
      <c r="A45" s="265" t="s">
        <v>416</v>
      </c>
      <c r="B45" s="265"/>
      <c r="C45" s="265" t="s">
        <v>417</v>
      </c>
    </row>
    <row r="46" spans="1:5" x14ac:dyDescent="0.15">
      <c r="A46" s="265" t="s">
        <v>418</v>
      </c>
      <c r="B46" s="269"/>
      <c r="C46" s="265" t="s">
        <v>419</v>
      </c>
    </row>
    <row r="47" spans="1:5" x14ac:dyDescent="0.15">
      <c r="A47" s="265" t="s">
        <v>420</v>
      </c>
      <c r="B47" s="265"/>
      <c r="C47" s="265" t="s">
        <v>421</v>
      </c>
    </row>
    <row r="48" spans="1:5" x14ac:dyDescent="0.15">
      <c r="A48" s="261" t="s">
        <v>424</v>
      </c>
      <c r="B48" s="262"/>
      <c r="C48" s="262"/>
      <c r="D48"/>
      <c r="E48"/>
    </row>
    <row r="49" spans="1:5" x14ac:dyDescent="0.15">
      <c r="A49" s="263" t="s">
        <v>135</v>
      </c>
      <c r="B49" s="263" t="s">
        <v>396</v>
      </c>
      <c r="C49" s="263" t="s">
        <v>506</v>
      </c>
      <c r="D49" s="260"/>
      <c r="E49" s="258"/>
    </row>
    <row r="50" spans="1:5" x14ac:dyDescent="0.15">
      <c r="A50" s="353" t="s">
        <v>139</v>
      </c>
      <c r="B50" s="265" t="s">
        <v>425</v>
      </c>
      <c r="C50" s="265" t="s">
        <v>497</v>
      </c>
      <c r="D50" s="257"/>
      <c r="E50" s="258"/>
    </row>
    <row r="51" spans="1:5" x14ac:dyDescent="0.15">
      <c r="A51" s="353"/>
      <c r="B51" s="265" t="s">
        <v>426</v>
      </c>
      <c r="C51" s="265" t="s">
        <v>427</v>
      </c>
      <c r="D51" s="257"/>
      <c r="E51" s="258"/>
    </row>
    <row r="52" spans="1:5" x14ac:dyDescent="0.15">
      <c r="A52" s="353"/>
      <c r="B52" s="265" t="s">
        <v>428</v>
      </c>
      <c r="C52" s="265" t="s">
        <v>429</v>
      </c>
      <c r="D52" s="257"/>
      <c r="E52" s="258"/>
    </row>
    <row r="53" spans="1:5" x14ac:dyDescent="0.15">
      <c r="A53" s="353"/>
      <c r="B53" s="265" t="s">
        <v>430</v>
      </c>
      <c r="C53" s="265" t="s">
        <v>431</v>
      </c>
      <c r="D53" s="257"/>
      <c r="E53" s="258"/>
    </row>
    <row r="54" spans="1:5" x14ac:dyDescent="0.15">
      <c r="A54" s="353"/>
      <c r="B54" s="265" t="s">
        <v>432</v>
      </c>
      <c r="C54" s="265" t="s">
        <v>433</v>
      </c>
      <c r="D54" s="257"/>
      <c r="E54" s="258"/>
    </row>
    <row r="55" spans="1:5" x14ac:dyDescent="0.15">
      <c r="A55" s="353"/>
      <c r="B55" s="265" t="s">
        <v>434</v>
      </c>
      <c r="C55" s="265" t="s">
        <v>435</v>
      </c>
      <c r="D55" s="257"/>
      <c r="E55" s="258"/>
    </row>
    <row r="56" spans="1:5" x14ac:dyDescent="0.15">
      <c r="A56" s="353" t="s">
        <v>436</v>
      </c>
      <c r="B56" s="265" t="s">
        <v>437</v>
      </c>
      <c r="C56" s="265" t="s">
        <v>438</v>
      </c>
      <c r="D56" s="257"/>
      <c r="E56" s="258"/>
    </row>
    <row r="57" spans="1:5" x14ac:dyDescent="0.15">
      <c r="A57" s="353"/>
      <c r="B57" s="265" t="s">
        <v>439</v>
      </c>
      <c r="C57" s="265" t="s">
        <v>440</v>
      </c>
      <c r="D57" s="257"/>
      <c r="E57" s="258"/>
    </row>
    <row r="58" spans="1:5" x14ac:dyDescent="0.15">
      <c r="A58" s="353"/>
      <c r="B58" s="265" t="s">
        <v>432</v>
      </c>
      <c r="C58" s="265" t="s">
        <v>441</v>
      </c>
      <c r="D58" s="257"/>
      <c r="E58" s="258"/>
    </row>
    <row r="59" spans="1:5" x14ac:dyDescent="0.15">
      <c r="A59" s="353"/>
      <c r="B59" s="265" t="s">
        <v>147</v>
      </c>
      <c r="C59" s="265" t="s">
        <v>442</v>
      </c>
      <c r="D59" s="257"/>
      <c r="E59" s="258"/>
    </row>
    <row r="60" spans="1:5" x14ac:dyDescent="0.15">
      <c r="A60" s="353"/>
      <c r="B60" s="265" t="s">
        <v>443</v>
      </c>
      <c r="C60" s="265" t="s">
        <v>444</v>
      </c>
      <c r="D60" s="257"/>
      <c r="E60" s="258"/>
    </row>
    <row r="61" spans="1:5" x14ac:dyDescent="0.15">
      <c r="A61" s="353"/>
      <c r="B61" s="265" t="s">
        <v>434</v>
      </c>
      <c r="C61" s="265" t="s">
        <v>445</v>
      </c>
      <c r="D61" s="257"/>
      <c r="E61" s="258"/>
    </row>
    <row r="62" spans="1:5" x14ac:dyDescent="0.15">
      <c r="A62" s="353" t="s">
        <v>141</v>
      </c>
      <c r="B62" s="265" t="s">
        <v>425</v>
      </c>
      <c r="C62" s="265" t="s">
        <v>446</v>
      </c>
      <c r="D62" s="257"/>
      <c r="E62" s="258"/>
    </row>
    <row r="63" spans="1:5" x14ac:dyDescent="0.15">
      <c r="A63" s="353"/>
      <c r="B63" s="265" t="s">
        <v>426</v>
      </c>
      <c r="C63" s="265" t="s">
        <v>447</v>
      </c>
      <c r="D63" s="257"/>
      <c r="E63" s="258"/>
    </row>
    <row r="64" spans="1:5" x14ac:dyDescent="0.15">
      <c r="A64" s="353"/>
      <c r="B64" s="265" t="s">
        <v>428</v>
      </c>
      <c r="C64" s="265" t="s">
        <v>448</v>
      </c>
      <c r="D64" s="257"/>
      <c r="E64" s="258"/>
    </row>
    <row r="65" spans="1:5" x14ac:dyDescent="0.15">
      <c r="A65" s="353"/>
      <c r="B65" s="265" t="s">
        <v>430</v>
      </c>
      <c r="C65" s="265" t="s">
        <v>449</v>
      </c>
      <c r="D65" s="257"/>
      <c r="E65" s="258"/>
    </row>
    <row r="66" spans="1:5" x14ac:dyDescent="0.15">
      <c r="A66" s="353"/>
      <c r="B66" s="265" t="s">
        <v>432</v>
      </c>
      <c r="C66" s="265" t="s">
        <v>450</v>
      </c>
      <c r="D66" s="257"/>
      <c r="E66" s="258"/>
    </row>
    <row r="67" spans="1:5" x14ac:dyDescent="0.15">
      <c r="A67" s="353"/>
      <c r="B67" s="265" t="s">
        <v>147</v>
      </c>
      <c r="C67" s="265" t="s">
        <v>451</v>
      </c>
      <c r="D67" s="257"/>
      <c r="E67" s="258"/>
    </row>
    <row r="68" spans="1:5" x14ac:dyDescent="0.15">
      <c r="A68" s="353"/>
      <c r="B68" s="265" t="s">
        <v>148</v>
      </c>
      <c r="C68" s="265" t="s">
        <v>452</v>
      </c>
      <c r="D68" s="257"/>
      <c r="E68" s="258"/>
    </row>
    <row r="69" spans="1:5" x14ac:dyDescent="0.15">
      <c r="A69" s="353"/>
      <c r="B69" s="265" t="s">
        <v>434</v>
      </c>
      <c r="C69" s="265" t="s">
        <v>453</v>
      </c>
      <c r="D69" s="257"/>
      <c r="E69" s="258"/>
    </row>
    <row r="70" spans="1:5" x14ac:dyDescent="0.15">
      <c r="A70" s="353"/>
      <c r="B70" s="265" t="s">
        <v>149</v>
      </c>
      <c r="C70" s="265" t="s">
        <v>454</v>
      </c>
      <c r="D70" s="257"/>
      <c r="E70" s="258"/>
    </row>
    <row r="71" spans="1:5" x14ac:dyDescent="0.15">
      <c r="A71" s="353"/>
      <c r="B71" s="265" t="s">
        <v>443</v>
      </c>
      <c r="C71" s="265" t="s">
        <v>498</v>
      </c>
      <c r="D71" s="257"/>
      <c r="E71" s="258"/>
    </row>
    <row r="72" spans="1:5" x14ac:dyDescent="0.15">
      <c r="A72" s="353"/>
      <c r="B72" s="265" t="s">
        <v>146</v>
      </c>
      <c r="C72" s="265" t="s">
        <v>455</v>
      </c>
      <c r="D72" s="257"/>
      <c r="E72" s="258"/>
    </row>
    <row r="73" spans="1:5" x14ac:dyDescent="0.15">
      <c r="A73" s="344" t="s">
        <v>142</v>
      </c>
      <c r="B73" s="270" t="s">
        <v>456</v>
      </c>
      <c r="C73" s="265" t="s">
        <v>457</v>
      </c>
      <c r="D73" s="257"/>
      <c r="E73" s="258"/>
    </row>
    <row r="74" spans="1:5" x14ac:dyDescent="0.15">
      <c r="A74" s="344"/>
      <c r="B74" s="265" t="s">
        <v>458</v>
      </c>
      <c r="C74" s="265" t="s">
        <v>459</v>
      </c>
      <c r="D74" s="257"/>
      <c r="E74" s="258"/>
    </row>
    <row r="75" spans="1:5" x14ac:dyDescent="0.15">
      <c r="A75" s="344"/>
      <c r="B75" s="272" t="s">
        <v>460</v>
      </c>
      <c r="C75" s="265" t="s">
        <v>461</v>
      </c>
      <c r="D75" s="339"/>
      <c r="E75" s="258"/>
    </row>
    <row r="76" spans="1:5" x14ac:dyDescent="0.15">
      <c r="A76" s="344"/>
      <c r="B76" s="272" t="s">
        <v>462</v>
      </c>
      <c r="C76" s="265" t="s">
        <v>463</v>
      </c>
      <c r="D76" s="339"/>
      <c r="E76" s="258"/>
    </row>
    <row r="77" spans="1:5" x14ac:dyDescent="0.15">
      <c r="A77" s="344"/>
      <c r="B77" s="272" t="s">
        <v>148</v>
      </c>
      <c r="C77" s="265" t="s">
        <v>464</v>
      </c>
      <c r="D77" s="257"/>
      <c r="E77" s="258"/>
    </row>
    <row r="78" spans="1:5" x14ac:dyDescent="0.15">
      <c r="A78" s="345"/>
      <c r="B78" s="272" t="s">
        <v>434</v>
      </c>
      <c r="C78" s="265" t="s">
        <v>465</v>
      </c>
      <c r="D78" s="257"/>
      <c r="E78" s="258"/>
    </row>
    <row r="79" spans="1:5" x14ac:dyDescent="0.15">
      <c r="A79" s="341" t="s">
        <v>143</v>
      </c>
      <c r="B79" s="269" t="s">
        <v>425</v>
      </c>
      <c r="C79" s="265" t="s">
        <v>466</v>
      </c>
      <c r="D79" s="257"/>
      <c r="E79" s="258"/>
    </row>
    <row r="80" spans="1:5" x14ac:dyDescent="0.15">
      <c r="A80" s="341"/>
      <c r="B80" s="265" t="s">
        <v>426</v>
      </c>
      <c r="C80" s="265" t="s">
        <v>467</v>
      </c>
      <c r="D80" s="257"/>
      <c r="E80" s="258"/>
    </row>
    <row r="81" spans="1:5" x14ac:dyDescent="0.15">
      <c r="A81" s="341"/>
      <c r="B81" s="265" t="s">
        <v>428</v>
      </c>
      <c r="C81" s="265" t="s">
        <v>468</v>
      </c>
      <c r="D81" s="257"/>
      <c r="E81" s="258"/>
    </row>
    <row r="82" spans="1:5" x14ac:dyDescent="0.15">
      <c r="A82" s="341"/>
      <c r="B82" s="265" t="s">
        <v>469</v>
      </c>
      <c r="C82" s="265" t="s">
        <v>470</v>
      </c>
      <c r="D82" s="257"/>
      <c r="E82" s="258"/>
    </row>
    <row r="83" spans="1:5" x14ac:dyDescent="0.15">
      <c r="A83" s="341"/>
      <c r="B83" s="265" t="s">
        <v>471</v>
      </c>
      <c r="C83" s="265" t="s">
        <v>499</v>
      </c>
      <c r="D83" s="257"/>
      <c r="E83" s="258"/>
    </row>
    <row r="84" spans="1:5" x14ac:dyDescent="0.15">
      <c r="A84" s="341"/>
      <c r="B84" s="268" t="s">
        <v>472</v>
      </c>
      <c r="C84" s="265" t="s">
        <v>473</v>
      </c>
      <c r="D84" s="257"/>
      <c r="E84" s="258"/>
    </row>
    <row r="85" spans="1:5" x14ac:dyDescent="0.15">
      <c r="A85" s="341"/>
      <c r="B85" s="265" t="s">
        <v>472</v>
      </c>
      <c r="C85" s="265" t="s">
        <v>474</v>
      </c>
      <c r="D85" s="257"/>
      <c r="E85" s="258"/>
    </row>
    <row r="86" spans="1:5" x14ac:dyDescent="0.15">
      <c r="A86" s="341"/>
      <c r="B86" s="265" t="s">
        <v>149</v>
      </c>
      <c r="C86" s="265" t="s">
        <v>475</v>
      </c>
      <c r="D86" s="257"/>
      <c r="E86" s="258"/>
    </row>
    <row r="87" spans="1:5" x14ac:dyDescent="0.15">
      <c r="A87" s="342"/>
      <c r="B87" s="265" t="s">
        <v>443</v>
      </c>
      <c r="C87" s="265" t="s">
        <v>500</v>
      </c>
      <c r="D87" s="257"/>
      <c r="E87" s="258"/>
    </row>
    <row r="88" spans="1:5" x14ac:dyDescent="0.15">
      <c r="A88" s="340" t="s">
        <v>144</v>
      </c>
      <c r="B88" s="265" t="s">
        <v>476</v>
      </c>
      <c r="C88" s="265" t="s">
        <v>477</v>
      </c>
      <c r="D88" s="257"/>
      <c r="E88" s="258"/>
    </row>
    <row r="89" spans="1:5" x14ac:dyDescent="0.15">
      <c r="A89" s="341"/>
      <c r="B89" s="265" t="s">
        <v>471</v>
      </c>
      <c r="C89" s="265" t="s">
        <v>503</v>
      </c>
      <c r="D89" s="257"/>
      <c r="E89" s="258"/>
    </row>
    <row r="90" spans="1:5" x14ac:dyDescent="0.15">
      <c r="A90" s="341"/>
      <c r="B90" s="265" t="s">
        <v>428</v>
      </c>
      <c r="C90" s="265" t="s">
        <v>478</v>
      </c>
      <c r="D90" s="257"/>
      <c r="E90" s="258"/>
    </row>
    <row r="91" spans="1:5" x14ac:dyDescent="0.15">
      <c r="A91" s="341"/>
      <c r="B91" s="265" t="s">
        <v>149</v>
      </c>
      <c r="C91" s="265" t="s">
        <v>479</v>
      </c>
      <c r="D91" s="257"/>
      <c r="E91" s="258"/>
    </row>
    <row r="92" spans="1:5" x14ac:dyDescent="0.15">
      <c r="A92" s="342"/>
      <c r="B92" s="265" t="s">
        <v>443</v>
      </c>
      <c r="C92" s="265" t="s">
        <v>480</v>
      </c>
      <c r="D92" s="257"/>
      <c r="E92" s="258"/>
    </row>
    <row r="93" spans="1:5" x14ac:dyDescent="0.15">
      <c r="A93" s="343" t="s">
        <v>145</v>
      </c>
      <c r="B93" s="265" t="s">
        <v>471</v>
      </c>
      <c r="C93" s="265" t="s">
        <v>481</v>
      </c>
      <c r="D93" s="257"/>
      <c r="E93" s="258"/>
    </row>
    <row r="94" spans="1:5" x14ac:dyDescent="0.15">
      <c r="A94" s="344"/>
      <c r="B94" s="265" t="s">
        <v>428</v>
      </c>
      <c r="C94" s="265" t="s">
        <v>482</v>
      </c>
      <c r="D94" s="257"/>
      <c r="E94" s="258"/>
    </row>
    <row r="95" spans="1:5" x14ac:dyDescent="0.15">
      <c r="A95" s="344"/>
      <c r="B95" s="270" t="s">
        <v>149</v>
      </c>
      <c r="C95" s="270" t="s">
        <v>483</v>
      </c>
      <c r="D95" s="257"/>
      <c r="E95" s="258"/>
    </row>
    <row r="96" spans="1:5" x14ac:dyDescent="0.15">
      <c r="A96" s="345"/>
      <c r="B96" s="270" t="s">
        <v>443</v>
      </c>
      <c r="C96" s="270" t="s">
        <v>484</v>
      </c>
      <c r="D96" s="257"/>
      <c r="E96" s="258"/>
    </row>
    <row r="97" spans="1:5" x14ac:dyDescent="0.15">
      <c r="A97" s="344" t="s">
        <v>146</v>
      </c>
      <c r="B97" s="269" t="s">
        <v>485</v>
      </c>
      <c r="C97" s="267" t="s">
        <v>486</v>
      </c>
      <c r="D97" s="257"/>
      <c r="E97" s="258"/>
    </row>
    <row r="98" spans="1:5" x14ac:dyDescent="0.15">
      <c r="A98" s="345"/>
      <c r="B98" s="272" t="s">
        <v>458</v>
      </c>
      <c r="C98" s="270" t="s">
        <v>487</v>
      </c>
      <c r="D98" s="257"/>
      <c r="E98" s="258"/>
    </row>
    <row r="99" spans="1:5" x14ac:dyDescent="0.15">
      <c r="A99" s="360" t="s">
        <v>147</v>
      </c>
      <c r="B99" s="270" t="s">
        <v>460</v>
      </c>
      <c r="C99" s="267" t="s">
        <v>488</v>
      </c>
      <c r="D99" s="257"/>
      <c r="E99" s="258"/>
    </row>
    <row r="100" spans="1:5" x14ac:dyDescent="0.15">
      <c r="A100" s="360"/>
      <c r="B100" s="265" t="s">
        <v>462</v>
      </c>
      <c r="C100" s="265" t="s">
        <v>489</v>
      </c>
      <c r="D100" s="257"/>
      <c r="E100" s="258"/>
    </row>
    <row r="101" spans="1:5" x14ac:dyDescent="0.15">
      <c r="A101" s="360"/>
      <c r="B101" s="265" t="s">
        <v>490</v>
      </c>
      <c r="C101" s="265" t="s">
        <v>491</v>
      </c>
      <c r="D101" s="257"/>
      <c r="E101" s="258"/>
    </row>
    <row r="102" spans="1:5" x14ac:dyDescent="0.15">
      <c r="A102" s="354" t="s">
        <v>492</v>
      </c>
      <c r="B102" s="355"/>
      <c r="C102" s="265" t="s">
        <v>493</v>
      </c>
      <c r="D102" s="257"/>
      <c r="E102" s="258"/>
    </row>
    <row r="103" spans="1:5" x14ac:dyDescent="0.15">
      <c r="A103" s="360" t="s">
        <v>148</v>
      </c>
      <c r="B103" s="361"/>
      <c r="C103" s="273" t="s">
        <v>494</v>
      </c>
      <c r="D103" s="257"/>
      <c r="E103" s="258"/>
    </row>
    <row r="104" spans="1:5" x14ac:dyDescent="0.15">
      <c r="A104" s="354" t="s">
        <v>149</v>
      </c>
      <c r="B104" s="355"/>
      <c r="C104" s="265" t="s">
        <v>495</v>
      </c>
      <c r="D104" s="257"/>
      <c r="E104" s="258"/>
    </row>
    <row r="105" spans="1:5" x14ac:dyDescent="0.15">
      <c r="A105" s="356" t="s">
        <v>150</v>
      </c>
      <c r="B105" s="357"/>
      <c r="C105" s="274" t="s">
        <v>501</v>
      </c>
      <c r="D105" s="257"/>
      <c r="E105" s="258"/>
    </row>
    <row r="106" spans="1:5" x14ac:dyDescent="0.15">
      <c r="A106" s="358" t="s">
        <v>151</v>
      </c>
      <c r="B106" s="359"/>
      <c r="C106" s="273" t="s">
        <v>505</v>
      </c>
      <c r="D106" s="259"/>
      <c r="E106" s="258"/>
    </row>
    <row r="107" spans="1:5" x14ac:dyDescent="0.15">
      <c r="C107" s="271"/>
    </row>
  </sheetData>
  <mergeCells count="22">
    <mergeCell ref="A104:B104"/>
    <mergeCell ref="A105:B105"/>
    <mergeCell ref="A106:B106"/>
    <mergeCell ref="A99:A101"/>
    <mergeCell ref="A102:B102"/>
    <mergeCell ref="A103:B103"/>
    <mergeCell ref="A79:A87"/>
    <mergeCell ref="A88:A92"/>
    <mergeCell ref="A93:A96"/>
    <mergeCell ref="A97:A98"/>
    <mergeCell ref="A33:C33"/>
    <mergeCell ref="A50:A55"/>
    <mergeCell ref="A56:A61"/>
    <mergeCell ref="A62:A72"/>
    <mergeCell ref="A73:A78"/>
    <mergeCell ref="A1:C1"/>
    <mergeCell ref="D75:D76"/>
    <mergeCell ref="A38:A40"/>
    <mergeCell ref="A41:A43"/>
    <mergeCell ref="A3:B3"/>
    <mergeCell ref="A21:B21"/>
    <mergeCell ref="A27:B27"/>
  </mergeCells>
  <phoneticPr fontId="3"/>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0" zoomScale="90" zoomScaleNormal="100" zoomScaleSheetLayoutView="90" workbookViewId="0">
      <selection activeCell="I4" sqref="I4"/>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25"/>
      <c r="I1" s="2" t="s">
        <v>120</v>
      </c>
    </row>
    <row r="2" spans="1:9" ht="15" customHeight="1" x14ac:dyDescent="0.15">
      <c r="I2" s="2" t="s">
        <v>570</v>
      </c>
    </row>
    <row r="3" spans="1:9" ht="15" customHeight="1" x14ac:dyDescent="0.15">
      <c r="I3" s="2" t="s">
        <v>571</v>
      </c>
    </row>
    <row r="4" spans="1:9" ht="15" customHeight="1" x14ac:dyDescent="0.15">
      <c r="G4" s="83"/>
      <c r="H4" s="3"/>
      <c r="I4" s="2"/>
    </row>
    <row r="5" spans="1:9" ht="15" customHeight="1" x14ac:dyDescent="0.15"/>
    <row r="6" spans="1:9" ht="29.25" customHeight="1" x14ac:dyDescent="0.15">
      <c r="D6" s="366" t="s">
        <v>127</v>
      </c>
      <c r="E6" s="366"/>
      <c r="F6" s="366"/>
      <c r="G6" s="366"/>
      <c r="H6" s="4"/>
      <c r="I6" s="5"/>
    </row>
    <row r="7" spans="1:9" ht="15" customHeight="1" thickBot="1" x14ac:dyDescent="0.2">
      <c r="D7" s="4"/>
      <c r="E7" s="4"/>
      <c r="F7" s="4"/>
      <c r="G7" s="4"/>
      <c r="H7" s="4"/>
      <c r="I7" s="5"/>
    </row>
    <row r="8" spans="1:9" ht="31.5" customHeight="1" thickBot="1" x14ac:dyDescent="0.2">
      <c r="B8" s="367" t="s">
        <v>122</v>
      </c>
      <c r="C8" s="367"/>
      <c r="D8" s="368"/>
      <c r="E8" s="139" t="s">
        <v>123</v>
      </c>
      <c r="F8" s="140">
        <f>SUM(I20)</f>
        <v>4085000</v>
      </c>
      <c r="G8" s="6"/>
      <c r="H8" s="65"/>
      <c r="I8" s="110"/>
    </row>
    <row r="9" spans="1:9" ht="31.5" customHeight="1" thickTop="1" thickBot="1" x14ac:dyDescent="0.2">
      <c r="B9" s="367" t="s">
        <v>274</v>
      </c>
      <c r="C9" s="367"/>
      <c r="D9" s="369"/>
      <c r="E9" s="137" t="s">
        <v>123</v>
      </c>
      <c r="F9" s="138">
        <f>SUM(G20)</f>
        <v>1825000</v>
      </c>
      <c r="G9" s="6"/>
      <c r="H9" s="65"/>
      <c r="I9" s="110"/>
    </row>
    <row r="10" spans="1:9" ht="25.5" customHeight="1" thickTop="1" thickBot="1" x14ac:dyDescent="0.2">
      <c r="D10" s="120"/>
      <c r="E10" s="120" t="s">
        <v>507</v>
      </c>
      <c r="F10" s="120"/>
    </row>
    <row r="11" spans="1:9" s="126" customFormat="1" ht="51" customHeight="1" thickTop="1" x14ac:dyDescent="0.15">
      <c r="B11" s="127" t="s">
        <v>124</v>
      </c>
      <c r="C11" s="128" t="s">
        <v>125</v>
      </c>
      <c r="D11" s="370" t="s">
        <v>343</v>
      </c>
      <c r="E11" s="371"/>
      <c r="F11" s="371"/>
      <c r="G11" s="129" t="s">
        <v>359</v>
      </c>
      <c r="H11" s="130" t="s">
        <v>349</v>
      </c>
      <c r="I11" s="131" t="s">
        <v>360</v>
      </c>
    </row>
    <row r="12" spans="1:9" ht="30" customHeight="1" x14ac:dyDescent="0.15">
      <c r="B12" s="141">
        <v>44569</v>
      </c>
      <c r="C12" s="142">
        <v>44569</v>
      </c>
      <c r="D12" s="362" t="s">
        <v>512</v>
      </c>
      <c r="E12" s="363"/>
      <c r="F12" s="363"/>
      <c r="G12" s="132">
        <v>325000</v>
      </c>
      <c r="H12" s="133">
        <v>900000</v>
      </c>
      <c r="I12" s="134">
        <f t="shared" ref="I12:I20" si="0">SUM(G12:H12)</f>
        <v>1225000</v>
      </c>
    </row>
    <row r="13" spans="1:9" ht="30" customHeight="1" x14ac:dyDescent="0.15">
      <c r="B13" s="143">
        <v>44673</v>
      </c>
      <c r="C13" s="142">
        <v>44673</v>
      </c>
      <c r="D13" s="362" t="s">
        <v>513</v>
      </c>
      <c r="E13" s="363"/>
      <c r="F13" s="363"/>
      <c r="G13" s="132">
        <v>200000</v>
      </c>
      <c r="H13" s="133">
        <v>60000</v>
      </c>
      <c r="I13" s="134">
        <f t="shared" si="0"/>
        <v>260000</v>
      </c>
    </row>
    <row r="14" spans="1:9" ht="30" customHeight="1" x14ac:dyDescent="0.15">
      <c r="B14" s="143">
        <v>44775</v>
      </c>
      <c r="C14" s="142">
        <v>44775</v>
      </c>
      <c r="D14" s="362" t="s">
        <v>514</v>
      </c>
      <c r="E14" s="363"/>
      <c r="F14" s="363"/>
      <c r="G14" s="132">
        <v>300000</v>
      </c>
      <c r="H14" s="133">
        <v>0</v>
      </c>
      <c r="I14" s="134">
        <f t="shared" si="0"/>
        <v>300000</v>
      </c>
    </row>
    <row r="15" spans="1:9" ht="30" customHeight="1" x14ac:dyDescent="0.15">
      <c r="B15" s="143">
        <v>44884</v>
      </c>
      <c r="C15" s="143">
        <v>44884</v>
      </c>
      <c r="D15" s="362" t="s">
        <v>515</v>
      </c>
      <c r="E15" s="363"/>
      <c r="F15" s="363"/>
      <c r="G15" s="132">
        <v>1000000</v>
      </c>
      <c r="H15" s="133">
        <v>1300000</v>
      </c>
      <c r="I15" s="134">
        <f t="shared" si="0"/>
        <v>2300000</v>
      </c>
    </row>
    <row r="16" spans="1:9" ht="30" customHeight="1" x14ac:dyDescent="0.15">
      <c r="B16" s="143"/>
      <c r="C16" s="142"/>
      <c r="D16" s="362"/>
      <c r="E16" s="363"/>
      <c r="F16" s="363"/>
      <c r="G16" s="132"/>
      <c r="H16" s="133"/>
      <c r="I16" s="134">
        <f t="shared" si="0"/>
        <v>0</v>
      </c>
    </row>
    <row r="17" spans="2:9" ht="30" customHeight="1" x14ac:dyDescent="0.15">
      <c r="B17" s="143"/>
      <c r="C17" s="142"/>
      <c r="D17" s="362"/>
      <c r="E17" s="363"/>
      <c r="F17" s="363"/>
      <c r="G17" s="132"/>
      <c r="H17" s="133"/>
      <c r="I17" s="134">
        <f t="shared" si="0"/>
        <v>0</v>
      </c>
    </row>
    <row r="18" spans="2:9" ht="30" customHeight="1" x14ac:dyDescent="0.15">
      <c r="B18" s="143"/>
      <c r="C18" s="142"/>
      <c r="D18" s="362"/>
      <c r="E18" s="363"/>
      <c r="F18" s="363"/>
      <c r="G18" s="132"/>
      <c r="H18" s="133"/>
      <c r="I18" s="134">
        <f t="shared" si="0"/>
        <v>0</v>
      </c>
    </row>
    <row r="19" spans="2:9" ht="30" customHeight="1" x14ac:dyDescent="0.15">
      <c r="B19" s="143"/>
      <c r="C19" s="142"/>
      <c r="D19" s="362"/>
      <c r="E19" s="363"/>
      <c r="F19" s="363"/>
      <c r="G19" s="132"/>
      <c r="H19" s="133"/>
      <c r="I19" s="134">
        <f t="shared" si="0"/>
        <v>0</v>
      </c>
    </row>
    <row r="20" spans="2:9" ht="30" customHeight="1" thickBot="1" x14ac:dyDescent="0.2">
      <c r="B20" s="121"/>
      <c r="C20" s="144" t="s">
        <v>126</v>
      </c>
      <c r="D20" s="364"/>
      <c r="E20" s="365"/>
      <c r="F20" s="365"/>
      <c r="G20" s="135">
        <f>SUM(G12:G19)</f>
        <v>1825000</v>
      </c>
      <c r="H20" s="136">
        <f>SUM(H12:H19)</f>
        <v>2260000</v>
      </c>
      <c r="I20" s="134">
        <f t="shared" si="0"/>
        <v>4085000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0" zoomScaleNormal="100" zoomScaleSheetLayoutView="100" workbookViewId="0">
      <selection activeCell="C31" sqref="C31"/>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23"/>
      <c r="B1" s="8"/>
      <c r="C1" s="8"/>
      <c r="D1" s="8"/>
      <c r="E1" s="8"/>
      <c r="F1" s="9" t="s">
        <v>369</v>
      </c>
      <c r="G1" s="8"/>
    </row>
    <row r="2" spans="1:7" ht="14.25" x14ac:dyDescent="0.15">
      <c r="A2" s="373" t="s">
        <v>372</v>
      </c>
      <c r="B2" s="373"/>
      <c r="C2" s="373"/>
      <c r="D2" s="373"/>
      <c r="E2" s="373"/>
      <c r="F2" s="373"/>
      <c r="G2" s="8"/>
    </row>
    <row r="3" spans="1:7" ht="14.25" x14ac:dyDescent="0.15">
      <c r="A3" s="8"/>
      <c r="B3" s="25"/>
      <c r="C3" s="25"/>
      <c r="D3" s="25"/>
      <c r="E3" s="25"/>
      <c r="F3" s="8"/>
      <c r="G3" s="8"/>
    </row>
    <row r="4" spans="1:7" ht="14.25" x14ac:dyDescent="0.15">
      <c r="A4" s="8"/>
      <c r="B4" s="372" t="s">
        <v>516</v>
      </c>
      <c r="C4" s="372"/>
      <c r="D4" s="372"/>
      <c r="E4" s="372"/>
      <c r="F4" s="8"/>
      <c r="G4" s="8"/>
    </row>
    <row r="5" spans="1:7" x14ac:dyDescent="0.15">
      <c r="A5" s="8"/>
      <c r="B5" s="8"/>
      <c r="C5" s="8"/>
      <c r="D5" s="8"/>
      <c r="E5" s="8"/>
      <c r="F5" s="9" t="s">
        <v>152</v>
      </c>
      <c r="G5" s="8"/>
    </row>
    <row r="6" spans="1:7" ht="20.100000000000001" customHeight="1" x14ac:dyDescent="0.15">
      <c r="A6" s="26"/>
      <c r="B6" s="27" t="s">
        <v>0</v>
      </c>
      <c r="C6" s="27" t="s">
        <v>1</v>
      </c>
      <c r="D6" s="27" t="s">
        <v>2</v>
      </c>
      <c r="E6" s="27" t="s">
        <v>3</v>
      </c>
      <c r="F6" s="27" t="s">
        <v>5</v>
      </c>
      <c r="G6" s="8"/>
    </row>
    <row r="7" spans="1:7" ht="20.100000000000001" customHeight="1" x14ac:dyDescent="0.15">
      <c r="A7" s="28"/>
      <c r="B7" s="29" t="s">
        <v>69</v>
      </c>
      <c r="C7" s="30"/>
      <c r="D7" s="30"/>
      <c r="E7" s="30"/>
      <c r="F7" s="31"/>
      <c r="G7" s="8"/>
    </row>
    <row r="8" spans="1:7" ht="20.100000000000001" customHeight="1" x14ac:dyDescent="0.15">
      <c r="A8" s="21">
        <v>1</v>
      </c>
      <c r="B8" s="32" t="s">
        <v>71</v>
      </c>
      <c r="C8" s="24">
        <v>0</v>
      </c>
      <c r="D8" s="24">
        <v>0</v>
      </c>
      <c r="E8" s="24">
        <v>0</v>
      </c>
      <c r="F8" s="19"/>
      <c r="G8" s="8"/>
    </row>
    <row r="9" spans="1:7" ht="20.100000000000001" customHeight="1" x14ac:dyDescent="0.15">
      <c r="A9" s="21">
        <v>2</v>
      </c>
      <c r="B9" s="32" t="s">
        <v>73</v>
      </c>
      <c r="C9" s="24">
        <v>0</v>
      </c>
      <c r="D9" s="24">
        <v>0</v>
      </c>
      <c r="E9" s="24">
        <v>0</v>
      </c>
      <c r="F9" s="19"/>
      <c r="G9" s="8"/>
    </row>
    <row r="10" spans="1:7" ht="20.100000000000001" customHeight="1" x14ac:dyDescent="0.15">
      <c r="A10" s="21">
        <v>3</v>
      </c>
      <c r="B10" s="32" t="s">
        <v>72</v>
      </c>
      <c r="C10" s="24">
        <v>1000000</v>
      </c>
      <c r="D10" s="24">
        <v>0</v>
      </c>
      <c r="E10" s="24">
        <v>0</v>
      </c>
      <c r="F10" s="19"/>
      <c r="G10" s="8"/>
    </row>
    <row r="11" spans="1:7" ht="20.100000000000001" customHeight="1" x14ac:dyDescent="0.15">
      <c r="A11" s="21">
        <v>4</v>
      </c>
      <c r="B11" s="32" t="s">
        <v>74</v>
      </c>
      <c r="C11" s="24">
        <v>0</v>
      </c>
      <c r="D11" s="24">
        <v>0</v>
      </c>
      <c r="E11" s="24">
        <v>0</v>
      </c>
      <c r="F11" s="19"/>
      <c r="G11" s="8"/>
    </row>
    <row r="12" spans="1:7" ht="20.100000000000001" customHeight="1" x14ac:dyDescent="0.15">
      <c r="A12" s="21">
        <v>5</v>
      </c>
      <c r="B12" s="32" t="s">
        <v>75</v>
      </c>
      <c r="C12" s="24">
        <v>0</v>
      </c>
      <c r="D12" s="24">
        <v>0</v>
      </c>
      <c r="E12" s="24">
        <v>0</v>
      </c>
      <c r="F12" s="19"/>
      <c r="G12" s="8"/>
    </row>
    <row r="13" spans="1:7" ht="20.100000000000001" customHeight="1" x14ac:dyDescent="0.15">
      <c r="A13" s="21">
        <v>6</v>
      </c>
      <c r="B13" s="32" t="s">
        <v>77</v>
      </c>
      <c r="C13" s="24">
        <v>300000</v>
      </c>
      <c r="D13" s="24">
        <v>0</v>
      </c>
      <c r="E13" s="24">
        <v>0</v>
      </c>
      <c r="F13" s="19"/>
      <c r="G13" s="8"/>
    </row>
    <row r="14" spans="1:7" ht="20.100000000000001" customHeight="1" x14ac:dyDescent="0.15">
      <c r="A14" s="21">
        <v>7</v>
      </c>
      <c r="B14" s="32" t="s">
        <v>81</v>
      </c>
      <c r="C14" s="24">
        <v>1000000</v>
      </c>
      <c r="D14" s="24">
        <v>1500000</v>
      </c>
      <c r="E14" s="24">
        <v>1500000</v>
      </c>
      <c r="F14" s="19"/>
      <c r="G14" s="8"/>
    </row>
    <row r="15" spans="1:7" ht="20.100000000000001" customHeight="1" x14ac:dyDescent="0.15">
      <c r="A15" s="60">
        <v>8</v>
      </c>
      <c r="B15" s="61" t="s">
        <v>78</v>
      </c>
      <c r="C15" s="62">
        <v>0</v>
      </c>
      <c r="D15" s="63">
        <v>0</v>
      </c>
      <c r="E15" s="63">
        <v>0</v>
      </c>
      <c r="F15" s="64"/>
      <c r="G15" s="8"/>
    </row>
    <row r="16" spans="1:7" ht="20.100000000000001" customHeight="1" x14ac:dyDescent="0.15">
      <c r="A16" s="33"/>
      <c r="B16" s="34" t="s">
        <v>84</v>
      </c>
      <c r="C16" s="35">
        <f>SUM(C8:C15)</f>
        <v>2300000</v>
      </c>
      <c r="D16" s="35">
        <f>SUM(D8:D15)</f>
        <v>1500000</v>
      </c>
      <c r="E16" s="35">
        <v>1500000</v>
      </c>
      <c r="F16" s="15"/>
      <c r="G16" s="8"/>
    </row>
    <row r="17" spans="1:7" ht="20.100000000000001" customHeight="1" x14ac:dyDescent="0.15">
      <c r="A17" s="12"/>
      <c r="B17" s="29" t="s">
        <v>70</v>
      </c>
      <c r="C17" s="23"/>
      <c r="D17" s="23"/>
      <c r="E17" s="23"/>
      <c r="F17" s="31"/>
      <c r="G17" s="8"/>
    </row>
    <row r="18" spans="1:7" ht="20.100000000000001" customHeight="1" x14ac:dyDescent="0.15">
      <c r="A18" s="21">
        <v>1</v>
      </c>
      <c r="B18" s="32" t="s">
        <v>6</v>
      </c>
      <c r="C18" s="24">
        <f>'収益・費用明細書(様式3)'!G20</f>
        <v>167310</v>
      </c>
      <c r="D18" s="24">
        <v>992442</v>
      </c>
      <c r="E18" s="24">
        <v>859452</v>
      </c>
      <c r="F18" s="19"/>
      <c r="G18" s="8"/>
    </row>
    <row r="19" spans="1:7" ht="20.100000000000001" customHeight="1" x14ac:dyDescent="0.15">
      <c r="A19" s="21">
        <v>2</v>
      </c>
      <c r="B19" s="32" t="s">
        <v>140</v>
      </c>
      <c r="C19" s="24">
        <f>'収益・費用明細書(様式3)'!G43</f>
        <v>1581339</v>
      </c>
      <c r="D19" s="24">
        <v>415790</v>
      </c>
      <c r="E19" s="24">
        <v>416120</v>
      </c>
      <c r="F19" s="19"/>
      <c r="G19" s="8"/>
    </row>
    <row r="20" spans="1:7" ht="20.100000000000001" customHeight="1" x14ac:dyDescent="0.15">
      <c r="A20" s="21">
        <v>3</v>
      </c>
      <c r="B20" s="32" t="s">
        <v>7</v>
      </c>
      <c r="C20" s="24">
        <v>0</v>
      </c>
      <c r="D20" s="24">
        <v>0</v>
      </c>
      <c r="E20" s="24">
        <v>0</v>
      </c>
      <c r="F20" s="19"/>
      <c r="G20" s="8"/>
    </row>
    <row r="21" spans="1:7" ht="20.100000000000001" customHeight="1" x14ac:dyDescent="0.15">
      <c r="A21" s="21">
        <v>4</v>
      </c>
      <c r="B21" s="32" t="s">
        <v>8</v>
      </c>
      <c r="C21" s="24">
        <v>0</v>
      </c>
      <c r="D21" s="24">
        <v>0</v>
      </c>
      <c r="E21" s="24">
        <v>0</v>
      </c>
      <c r="F21" s="19"/>
      <c r="G21" s="8"/>
    </row>
    <row r="22" spans="1:7" ht="20.100000000000001" customHeight="1" x14ac:dyDescent="0.15">
      <c r="A22" s="21">
        <v>5</v>
      </c>
      <c r="B22" s="32" t="s">
        <v>9</v>
      </c>
      <c r="C22" s="24">
        <f>'収益・費用明細書(様式3)'!G47</f>
        <v>101381</v>
      </c>
      <c r="D22" s="24">
        <v>0</v>
      </c>
      <c r="E22" s="24">
        <v>0</v>
      </c>
      <c r="F22" s="19"/>
      <c r="G22" s="8"/>
    </row>
    <row r="23" spans="1:7" ht="20.100000000000001" customHeight="1" x14ac:dyDescent="0.15">
      <c r="A23" s="60">
        <v>6</v>
      </c>
      <c r="B23" s="32" t="s">
        <v>10</v>
      </c>
      <c r="C23" s="24">
        <v>0</v>
      </c>
      <c r="D23" s="24">
        <v>0</v>
      </c>
      <c r="E23" s="24">
        <v>0</v>
      </c>
      <c r="F23" s="19"/>
      <c r="G23" s="8"/>
    </row>
    <row r="24" spans="1:7" ht="20.100000000000001" customHeight="1" x14ac:dyDescent="0.15">
      <c r="A24" s="60">
        <v>7</v>
      </c>
      <c r="B24" s="32" t="s">
        <v>11</v>
      </c>
      <c r="C24" s="24">
        <v>0</v>
      </c>
      <c r="D24" s="24">
        <v>0</v>
      </c>
      <c r="E24" s="24">
        <v>0</v>
      </c>
      <c r="F24" s="19"/>
      <c r="G24" s="8"/>
    </row>
    <row r="25" spans="1:7" ht="20.100000000000001" customHeight="1" x14ac:dyDescent="0.15">
      <c r="A25" s="60">
        <v>8</v>
      </c>
      <c r="B25" s="61" t="s">
        <v>12</v>
      </c>
      <c r="C25" s="24">
        <v>0</v>
      </c>
      <c r="D25" s="24">
        <v>0</v>
      </c>
      <c r="E25" s="24">
        <v>0</v>
      </c>
      <c r="F25" s="19"/>
      <c r="G25" s="8"/>
    </row>
    <row r="26" spans="1:7" ht="20.100000000000001" customHeight="1" x14ac:dyDescent="0.15">
      <c r="A26" s="60">
        <v>9</v>
      </c>
      <c r="B26" s="32" t="s">
        <v>13</v>
      </c>
      <c r="C26" s="24">
        <v>0</v>
      </c>
      <c r="D26" s="24">
        <v>0</v>
      </c>
      <c r="E26" s="24">
        <v>0</v>
      </c>
      <c r="F26" s="19"/>
      <c r="G26" s="8"/>
    </row>
    <row r="27" spans="1:7" ht="20.100000000000001" customHeight="1" x14ac:dyDescent="0.15">
      <c r="A27" s="60">
        <v>10</v>
      </c>
      <c r="B27" s="32" t="s">
        <v>14</v>
      </c>
      <c r="C27" s="24">
        <f>'収益・費用明細書(様式3)'!G49</f>
        <v>30000</v>
      </c>
      <c r="D27" s="24">
        <v>0</v>
      </c>
      <c r="E27" s="24">
        <v>0</v>
      </c>
      <c r="F27" s="19"/>
      <c r="G27" s="8"/>
    </row>
    <row r="28" spans="1:7" ht="20.100000000000001" customHeight="1" x14ac:dyDescent="0.15">
      <c r="A28" s="60">
        <v>11</v>
      </c>
      <c r="B28" s="32" t="s">
        <v>15</v>
      </c>
      <c r="C28" s="24">
        <v>0</v>
      </c>
      <c r="D28" s="24">
        <v>48600</v>
      </c>
      <c r="E28" s="24">
        <v>48600</v>
      </c>
      <c r="F28" s="19"/>
      <c r="G28" s="8"/>
    </row>
    <row r="29" spans="1:7" ht="20.100000000000001" customHeight="1" x14ac:dyDescent="0.15">
      <c r="A29" s="60">
        <v>12</v>
      </c>
      <c r="B29" s="32" t="s">
        <v>16</v>
      </c>
      <c r="C29" s="24">
        <v>0</v>
      </c>
      <c r="D29" s="24">
        <v>0</v>
      </c>
      <c r="E29" s="24">
        <v>0</v>
      </c>
      <c r="F29" s="19"/>
      <c r="G29" s="8"/>
    </row>
    <row r="30" spans="1:7" ht="20.100000000000001" customHeight="1" x14ac:dyDescent="0.15">
      <c r="A30" s="60">
        <v>13</v>
      </c>
      <c r="B30" s="32" t="s">
        <v>17</v>
      </c>
      <c r="C30" s="24">
        <f>'収益・費用明細書(様式3)'!G58</f>
        <v>289940</v>
      </c>
      <c r="D30" s="24">
        <v>3160</v>
      </c>
      <c r="E30" s="24">
        <v>1650</v>
      </c>
      <c r="F30" s="19"/>
      <c r="G30" s="8"/>
    </row>
    <row r="31" spans="1:7" ht="20.100000000000001" customHeight="1" x14ac:dyDescent="0.15">
      <c r="A31" s="60">
        <v>14</v>
      </c>
      <c r="B31" s="32" t="s">
        <v>18</v>
      </c>
      <c r="C31" s="24">
        <f>'収益・費用明細書(様式3)'!G60</f>
        <v>130030</v>
      </c>
      <c r="D31" s="24">
        <v>40008</v>
      </c>
      <c r="E31" s="24">
        <v>0</v>
      </c>
      <c r="F31" s="275">
        <f>IFERROR(C31/C32, "")</f>
        <v>5.6534782608695655E-2</v>
      </c>
      <c r="G31" s="8"/>
    </row>
    <row r="32" spans="1:7" ht="20.100000000000001" customHeight="1" x14ac:dyDescent="0.15">
      <c r="A32" s="60"/>
      <c r="B32" s="32" t="s">
        <v>19</v>
      </c>
      <c r="C32" s="24">
        <f>SUM(C18:C31)</f>
        <v>2300000</v>
      </c>
      <c r="D32" s="24">
        <f>SUM(D18:D31)</f>
        <v>1500000</v>
      </c>
      <c r="E32" s="24">
        <f>SUM(E18:E31)</f>
        <v>1325822</v>
      </c>
      <c r="F32" s="19"/>
      <c r="G32" s="8"/>
    </row>
    <row r="33" spans="1:7" ht="20.100000000000001" customHeight="1" x14ac:dyDescent="0.15">
      <c r="A33" s="18"/>
      <c r="B33" s="32" t="s">
        <v>20</v>
      </c>
      <c r="C33" s="24">
        <f>C16-C32</f>
        <v>0</v>
      </c>
      <c r="D33" s="24">
        <f>D16-D32</f>
        <v>0</v>
      </c>
      <c r="E33" s="24">
        <f>E16-E32</f>
        <v>174178</v>
      </c>
      <c r="F33" s="19"/>
      <c r="G33" s="8"/>
    </row>
    <row r="34" spans="1:7" ht="15" customHeight="1" x14ac:dyDescent="0.15">
      <c r="A34" s="8"/>
      <c r="B34" s="36"/>
      <c r="C34" s="8"/>
      <c r="D34" s="8"/>
      <c r="E34" s="8"/>
      <c r="F34" s="8"/>
      <c r="G34" s="8"/>
    </row>
    <row r="35" spans="1:7" ht="15" customHeight="1" x14ac:dyDescent="0.15">
      <c r="A35" s="8"/>
      <c r="B35" s="36"/>
      <c r="C35" s="8"/>
      <c r="D35" s="8"/>
      <c r="E35" s="8"/>
      <c r="F35" s="8"/>
      <c r="G35" s="8"/>
    </row>
    <row r="36" spans="1:7" x14ac:dyDescent="0.15">
      <c r="A36" s="8"/>
      <c r="B36" s="8"/>
      <c r="C36" s="8"/>
      <c r="D36" s="8"/>
      <c r="E36" s="8"/>
      <c r="F36" s="8"/>
      <c r="G36" s="8"/>
    </row>
    <row r="37" spans="1:7" x14ac:dyDescent="0.15">
      <c r="A37" s="8"/>
      <c r="B37" s="8"/>
      <c r="C37" s="8"/>
      <c r="D37" s="8"/>
      <c r="E37" s="8"/>
      <c r="F37" s="8"/>
      <c r="G37" s="8"/>
    </row>
    <row r="38" spans="1:7" x14ac:dyDescent="0.15">
      <c r="A38" s="8"/>
      <c r="B38" s="8"/>
      <c r="C38" s="8"/>
      <c r="D38" s="8"/>
      <c r="E38" s="8"/>
      <c r="F38" s="8"/>
      <c r="G38" s="8"/>
    </row>
    <row r="39" spans="1:7" x14ac:dyDescent="0.1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J68"/>
  <sheetViews>
    <sheetView tabSelected="1" view="pageBreakPreview" zoomScaleNormal="100" zoomScaleSheetLayoutView="100" workbookViewId="0">
      <selection activeCell="E13" sqref="E13"/>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295" customWidth="1"/>
    <col min="9" max="9" width="15.75" style="7" customWidth="1"/>
    <col min="10" max="10" width="9.5" style="7" bestFit="1" customWidth="1"/>
    <col min="11" max="16384" width="9" style="7"/>
  </cols>
  <sheetData>
    <row r="1" spans="1:9" ht="21" x14ac:dyDescent="0.15">
      <c r="A1" s="123"/>
      <c r="B1" s="8"/>
      <c r="C1" s="8"/>
      <c r="D1" s="376" t="s">
        <v>219</v>
      </c>
      <c r="E1" s="376"/>
      <c r="F1" s="376"/>
      <c r="G1" s="376"/>
      <c r="H1" s="376"/>
      <c r="I1" s="8"/>
    </row>
    <row r="2" spans="1:9" x14ac:dyDescent="0.15">
      <c r="A2" s="8"/>
      <c r="B2" s="374" t="s">
        <v>593</v>
      </c>
      <c r="C2" s="375"/>
      <c r="D2" s="375"/>
      <c r="E2" s="375"/>
      <c r="F2" s="375"/>
      <c r="G2" s="375"/>
      <c r="I2" s="8"/>
    </row>
    <row r="3" spans="1:9" x14ac:dyDescent="0.15">
      <c r="A3" s="8"/>
      <c r="B3" s="8"/>
      <c r="C3" s="8"/>
      <c r="D3" s="9"/>
      <c r="E3" s="9"/>
      <c r="F3" s="9"/>
      <c r="G3" s="9"/>
      <c r="I3" s="8"/>
    </row>
    <row r="4" spans="1:9" x14ac:dyDescent="0.15">
      <c r="A4" s="377" t="s">
        <v>79</v>
      </c>
      <c r="B4" s="377"/>
      <c r="C4" s="377"/>
      <c r="D4" s="377"/>
      <c r="E4" s="11"/>
      <c r="F4" s="8"/>
      <c r="G4" s="8"/>
      <c r="H4" s="116" t="s">
        <v>21</v>
      </c>
      <c r="I4" s="8"/>
    </row>
    <row r="5" spans="1:9" ht="30" customHeight="1" x14ac:dyDescent="0.15">
      <c r="A5" s="378" t="s">
        <v>22</v>
      </c>
      <c r="B5" s="379"/>
      <c r="C5" s="379"/>
      <c r="D5" s="380"/>
      <c r="E5" s="381" t="s">
        <v>23</v>
      </c>
      <c r="F5" s="380"/>
      <c r="G5" s="13" t="s">
        <v>24</v>
      </c>
      <c r="H5" s="300" t="s">
        <v>25</v>
      </c>
      <c r="I5" s="8"/>
    </row>
    <row r="6" spans="1:9" ht="30" customHeight="1" x14ac:dyDescent="0.15">
      <c r="A6" s="14" t="s">
        <v>26</v>
      </c>
      <c r="B6" s="20">
        <v>7</v>
      </c>
      <c r="C6" s="22" t="s">
        <v>137</v>
      </c>
      <c r="D6" s="19" t="s">
        <v>517</v>
      </c>
      <c r="E6" s="382" t="s">
        <v>88</v>
      </c>
      <c r="F6" s="383"/>
      <c r="G6" s="37">
        <v>1000000</v>
      </c>
      <c r="H6" s="178"/>
      <c r="I6" s="8"/>
    </row>
    <row r="7" spans="1:9" ht="30" customHeight="1" x14ac:dyDescent="0.15">
      <c r="A7" s="14" t="s">
        <v>26</v>
      </c>
      <c r="B7" s="20">
        <v>3</v>
      </c>
      <c r="C7" s="22" t="s">
        <v>137</v>
      </c>
      <c r="D7" s="19" t="s">
        <v>87</v>
      </c>
      <c r="E7" s="382" t="s">
        <v>87</v>
      </c>
      <c r="F7" s="383"/>
      <c r="G7" s="37">
        <v>1000000</v>
      </c>
      <c r="H7" s="178"/>
      <c r="I7" s="8"/>
    </row>
    <row r="8" spans="1:9" ht="30" customHeight="1" x14ac:dyDescent="0.15">
      <c r="A8" s="14" t="s">
        <v>26</v>
      </c>
      <c r="B8" s="20">
        <v>6</v>
      </c>
      <c r="C8" s="22" t="s">
        <v>137</v>
      </c>
      <c r="D8" s="19" t="s">
        <v>540</v>
      </c>
      <c r="E8" s="382" t="s">
        <v>541</v>
      </c>
      <c r="F8" s="383"/>
      <c r="G8" s="37">
        <v>300000</v>
      </c>
      <c r="H8" s="178"/>
      <c r="I8" s="8"/>
    </row>
    <row r="9" spans="1:9" ht="30" customHeight="1" x14ac:dyDescent="0.15">
      <c r="A9" s="378" t="s">
        <v>27</v>
      </c>
      <c r="B9" s="379"/>
      <c r="C9" s="379"/>
      <c r="D9" s="379"/>
      <c r="E9" s="379"/>
      <c r="F9" s="380"/>
      <c r="G9" s="37">
        <f>SUM(G6:G8)</f>
        <v>2300000</v>
      </c>
      <c r="H9" s="178"/>
      <c r="I9" s="8"/>
    </row>
    <row r="10" spans="1:9" ht="13.5" customHeight="1" x14ac:dyDescent="0.15">
      <c r="A10" s="8"/>
      <c r="B10" s="8"/>
      <c r="C10" s="8"/>
      <c r="D10" s="8"/>
      <c r="E10" s="8"/>
      <c r="F10" s="8"/>
      <c r="G10" s="8"/>
      <c r="I10" s="8"/>
    </row>
    <row r="11" spans="1:9" ht="13.5" customHeight="1" x14ac:dyDescent="0.15">
      <c r="A11" s="8"/>
      <c r="B11" s="8"/>
      <c r="C11" s="8"/>
      <c r="D11" s="8"/>
      <c r="E11" s="8"/>
      <c r="F11" s="8"/>
      <c r="G11" s="8"/>
      <c r="I11" s="8"/>
    </row>
    <row r="12" spans="1:9" ht="13.5" customHeight="1" x14ac:dyDescent="0.15">
      <c r="A12" s="8"/>
      <c r="B12" s="8"/>
      <c r="C12" s="8"/>
      <c r="D12" s="376"/>
      <c r="E12" s="376"/>
      <c r="F12" s="376"/>
      <c r="G12" s="376"/>
      <c r="H12" s="376"/>
      <c r="I12" s="8"/>
    </row>
    <row r="13" spans="1:9" ht="19.5" customHeight="1" x14ac:dyDescent="0.15">
      <c r="A13" s="377" t="s">
        <v>80</v>
      </c>
      <c r="B13" s="377"/>
      <c r="C13" s="377"/>
      <c r="D13" s="377"/>
      <c r="E13" s="8"/>
      <c r="F13" s="8"/>
      <c r="G13" s="8"/>
      <c r="H13" s="116" t="s">
        <v>21</v>
      </c>
      <c r="I13" s="8"/>
    </row>
    <row r="14" spans="1:9" ht="30" customHeight="1" x14ac:dyDescent="0.15">
      <c r="A14" s="378" t="s">
        <v>22</v>
      </c>
      <c r="B14" s="379"/>
      <c r="C14" s="379"/>
      <c r="D14" s="380"/>
      <c r="E14" s="13" t="s">
        <v>28</v>
      </c>
      <c r="F14" s="13" t="s">
        <v>29</v>
      </c>
      <c r="G14" s="13" t="s">
        <v>24</v>
      </c>
      <c r="H14" s="304" t="s">
        <v>25</v>
      </c>
      <c r="I14" s="8"/>
    </row>
    <row r="15" spans="1:9" ht="30" customHeight="1" x14ac:dyDescent="0.15">
      <c r="A15" s="38" t="s">
        <v>26</v>
      </c>
      <c r="B15" s="11">
        <v>1</v>
      </c>
      <c r="C15" s="8" t="s">
        <v>137</v>
      </c>
      <c r="D15" s="15" t="s">
        <v>518</v>
      </c>
      <c r="E15" s="19" t="s">
        <v>524</v>
      </c>
      <c r="F15" s="19" t="s">
        <v>542</v>
      </c>
      <c r="G15" s="24">
        <v>31350</v>
      </c>
      <c r="H15" s="305">
        <v>1</v>
      </c>
      <c r="I15" s="8"/>
    </row>
    <row r="16" spans="1:9" ht="30" customHeight="1" x14ac:dyDescent="0.15">
      <c r="A16" s="38"/>
      <c r="B16" s="11"/>
      <c r="C16" s="8"/>
      <c r="D16" s="15"/>
      <c r="E16" s="19" t="s">
        <v>524</v>
      </c>
      <c r="F16" s="294" t="s">
        <v>544</v>
      </c>
      <c r="G16" s="24">
        <v>28380</v>
      </c>
      <c r="H16" s="305">
        <v>16</v>
      </c>
      <c r="I16" s="8"/>
    </row>
    <row r="17" spans="1:9" ht="30" customHeight="1" x14ac:dyDescent="0.15">
      <c r="A17" s="38"/>
      <c r="B17" s="11"/>
      <c r="C17" s="8"/>
      <c r="D17" s="15"/>
      <c r="E17" s="19" t="s">
        <v>523</v>
      </c>
      <c r="F17" s="19" t="s">
        <v>536</v>
      </c>
      <c r="G17" s="24">
        <v>41690</v>
      </c>
      <c r="H17" s="305">
        <v>2</v>
      </c>
      <c r="I17" s="8"/>
    </row>
    <row r="18" spans="1:9" ht="30" customHeight="1" x14ac:dyDescent="0.15">
      <c r="A18" s="17"/>
      <c r="B18" s="8"/>
      <c r="C18" s="8"/>
      <c r="D18" s="15"/>
      <c r="E18" s="19" t="s">
        <v>523</v>
      </c>
      <c r="F18" s="19" t="s">
        <v>535</v>
      </c>
      <c r="G18" s="24">
        <v>46090</v>
      </c>
      <c r="H18" s="305">
        <v>20</v>
      </c>
      <c r="I18" s="8"/>
    </row>
    <row r="19" spans="1:9" ht="30" customHeight="1" x14ac:dyDescent="0.15">
      <c r="A19" s="17"/>
      <c r="B19" s="8"/>
      <c r="C19" s="8"/>
      <c r="D19" s="15"/>
      <c r="E19" s="19" t="s">
        <v>524</v>
      </c>
      <c r="F19" s="15" t="s">
        <v>532</v>
      </c>
      <c r="G19" s="35">
        <v>19800</v>
      </c>
      <c r="H19" s="305">
        <v>8</v>
      </c>
      <c r="I19" s="8"/>
    </row>
    <row r="20" spans="1:9" ht="30" customHeight="1" x14ac:dyDescent="0.15">
      <c r="A20" s="18"/>
      <c r="B20" s="22"/>
      <c r="C20" s="22"/>
      <c r="D20" s="19"/>
      <c r="E20" s="22"/>
      <c r="F20" s="31" t="s">
        <v>30</v>
      </c>
      <c r="G20" s="39">
        <f>SUM(G15:G19)</f>
        <v>167310</v>
      </c>
      <c r="H20" s="304"/>
      <c r="I20" s="8"/>
    </row>
    <row r="21" spans="1:9" ht="30" customHeight="1" x14ac:dyDescent="0.15">
      <c r="A21" s="38" t="s">
        <v>26</v>
      </c>
      <c r="B21" s="11">
        <v>2</v>
      </c>
      <c r="C21" s="8" t="s">
        <v>137</v>
      </c>
      <c r="D21" s="15" t="s">
        <v>140</v>
      </c>
      <c r="E21" s="19" t="s">
        <v>519</v>
      </c>
      <c r="F21" s="291" t="s">
        <v>537</v>
      </c>
      <c r="G21" s="24">
        <v>462000</v>
      </c>
      <c r="H21" s="305">
        <v>4</v>
      </c>
      <c r="I21" s="8"/>
    </row>
    <row r="22" spans="1:9" ht="30" customHeight="1" x14ac:dyDescent="0.15">
      <c r="A22" s="17"/>
      <c r="B22" s="8"/>
      <c r="C22" s="8"/>
      <c r="D22" s="15"/>
      <c r="E22" s="19" t="s">
        <v>519</v>
      </c>
      <c r="F22" s="317" t="s">
        <v>595</v>
      </c>
      <c r="G22" s="314">
        <v>308000</v>
      </c>
      <c r="H22" s="305">
        <v>4</v>
      </c>
      <c r="I22" s="8"/>
    </row>
    <row r="23" spans="1:9" ht="30" customHeight="1" x14ac:dyDescent="0.15">
      <c r="A23" s="17"/>
      <c r="B23" s="8"/>
      <c r="C23" s="8"/>
      <c r="D23" s="15"/>
      <c r="E23" s="19" t="s">
        <v>519</v>
      </c>
      <c r="F23" s="291" t="s">
        <v>526</v>
      </c>
      <c r="G23" s="24">
        <v>7614</v>
      </c>
      <c r="H23" s="305">
        <v>10</v>
      </c>
      <c r="I23" s="8"/>
    </row>
    <row r="24" spans="1:9" ht="30" customHeight="1" x14ac:dyDescent="0.15">
      <c r="A24" s="17"/>
      <c r="B24" s="8"/>
      <c r="C24" s="8"/>
      <c r="D24" s="15"/>
      <c r="E24" s="19" t="s">
        <v>519</v>
      </c>
      <c r="F24" s="291" t="s">
        <v>549</v>
      </c>
      <c r="G24" s="24">
        <v>28470</v>
      </c>
      <c r="H24" s="305">
        <v>22</v>
      </c>
      <c r="I24" s="8"/>
    </row>
    <row r="25" spans="1:9" ht="30" customHeight="1" x14ac:dyDescent="0.15">
      <c r="A25" s="17"/>
      <c r="B25" s="8"/>
      <c r="C25" s="8"/>
      <c r="D25" s="15"/>
      <c r="E25" s="19" t="s">
        <v>519</v>
      </c>
      <c r="F25" s="291" t="s">
        <v>525</v>
      </c>
      <c r="G25" s="24">
        <v>115318</v>
      </c>
      <c r="H25" s="305">
        <v>6</v>
      </c>
      <c r="I25" s="8"/>
    </row>
    <row r="26" spans="1:9" ht="30" customHeight="1" x14ac:dyDescent="0.15">
      <c r="A26" s="17"/>
      <c r="B26" s="8"/>
      <c r="C26" s="8"/>
      <c r="D26" s="15"/>
      <c r="E26" s="19" t="s">
        <v>519</v>
      </c>
      <c r="F26" s="291" t="s">
        <v>551</v>
      </c>
      <c r="G26" s="24">
        <v>13650</v>
      </c>
      <c r="H26" s="305">
        <v>23</v>
      </c>
      <c r="I26" s="442">
        <f>G23+G24+G26+G30+G31+G33+G34+G32</f>
        <v>228170</v>
      </c>
    </row>
    <row r="27" spans="1:9" ht="30" customHeight="1" x14ac:dyDescent="0.15">
      <c r="A27" s="17"/>
      <c r="B27" s="8"/>
      <c r="C27" s="8"/>
      <c r="D27" s="15"/>
      <c r="E27" s="19" t="s">
        <v>533</v>
      </c>
      <c r="F27" s="291" t="s">
        <v>534</v>
      </c>
      <c r="G27" s="24">
        <v>33000</v>
      </c>
      <c r="H27" s="305">
        <v>8</v>
      </c>
      <c r="I27" s="8"/>
    </row>
    <row r="28" spans="1:9" ht="30" customHeight="1" x14ac:dyDescent="0.15">
      <c r="A28" s="17"/>
      <c r="B28" s="8"/>
      <c r="C28" s="8"/>
      <c r="D28" s="15"/>
      <c r="E28" s="19" t="s">
        <v>519</v>
      </c>
      <c r="F28" s="317" t="s">
        <v>597</v>
      </c>
      <c r="G28" s="314">
        <v>142780</v>
      </c>
      <c r="H28" s="305">
        <v>7</v>
      </c>
      <c r="I28" s="8"/>
    </row>
    <row r="29" spans="1:9" ht="30" customHeight="1" x14ac:dyDescent="0.15">
      <c r="A29" s="17"/>
      <c r="B29" s="8"/>
      <c r="C29" s="8"/>
      <c r="D29" s="15"/>
      <c r="E29" s="19" t="s">
        <v>519</v>
      </c>
      <c r="F29" s="291" t="s">
        <v>552</v>
      </c>
      <c r="G29" s="24">
        <v>8151</v>
      </c>
      <c r="H29" s="305">
        <v>8</v>
      </c>
      <c r="I29" s="8"/>
    </row>
    <row r="30" spans="1:9" ht="30" customHeight="1" x14ac:dyDescent="0.15">
      <c r="A30" s="17"/>
      <c r="B30" s="8"/>
      <c r="C30" s="8"/>
      <c r="D30" s="15"/>
      <c r="E30" s="19" t="s">
        <v>519</v>
      </c>
      <c r="F30" s="291" t="s">
        <v>550</v>
      </c>
      <c r="G30" s="24">
        <v>5489</v>
      </c>
      <c r="H30" s="305">
        <v>9</v>
      </c>
      <c r="I30" s="8"/>
    </row>
    <row r="31" spans="1:9" ht="30" customHeight="1" x14ac:dyDescent="0.15">
      <c r="A31" s="17"/>
      <c r="B31" s="8"/>
      <c r="C31" s="8"/>
      <c r="D31" s="15"/>
      <c r="E31" s="19" t="s">
        <v>519</v>
      </c>
      <c r="F31" s="291" t="s">
        <v>557</v>
      </c>
      <c r="G31" s="24">
        <v>23100</v>
      </c>
      <c r="H31" s="305">
        <v>11</v>
      </c>
      <c r="I31" s="8"/>
    </row>
    <row r="32" spans="1:9" ht="30" customHeight="1" x14ac:dyDescent="0.15">
      <c r="A32" s="17"/>
      <c r="B32" s="8"/>
      <c r="C32" s="8"/>
      <c r="D32" s="15"/>
      <c r="E32" s="19" t="s">
        <v>519</v>
      </c>
      <c r="F32" s="291" t="s">
        <v>555</v>
      </c>
      <c r="G32" s="24">
        <v>146895</v>
      </c>
      <c r="H32" s="305">
        <v>15</v>
      </c>
      <c r="I32" s="8"/>
    </row>
    <row r="33" spans="1:9" ht="30" customHeight="1" x14ac:dyDescent="0.15">
      <c r="A33" s="17"/>
      <c r="B33" s="8"/>
      <c r="C33" s="8"/>
      <c r="D33" s="15"/>
      <c r="E33" s="19" t="s">
        <v>519</v>
      </c>
      <c r="F33" s="291" t="s">
        <v>554</v>
      </c>
      <c r="G33" s="24">
        <v>1630</v>
      </c>
      <c r="H33" s="305">
        <v>21</v>
      </c>
      <c r="I33" s="8"/>
    </row>
    <row r="34" spans="1:9" ht="30" customHeight="1" x14ac:dyDescent="0.15">
      <c r="A34" s="17"/>
      <c r="B34" s="8"/>
      <c r="C34" s="8"/>
      <c r="D34" s="15"/>
      <c r="E34" s="19" t="s">
        <v>519</v>
      </c>
      <c r="F34" s="291" t="s">
        <v>556</v>
      </c>
      <c r="G34" s="24">
        <v>1322</v>
      </c>
      <c r="H34" s="305">
        <v>23</v>
      </c>
      <c r="I34" s="8"/>
    </row>
    <row r="35" spans="1:9" ht="30" customHeight="1" x14ac:dyDescent="0.15">
      <c r="A35" s="17"/>
      <c r="B35" s="8"/>
      <c r="C35" s="8"/>
      <c r="D35" s="15"/>
      <c r="E35" s="19" t="s">
        <v>519</v>
      </c>
      <c r="F35" s="440" t="s">
        <v>612</v>
      </c>
      <c r="G35" s="24">
        <v>14019</v>
      </c>
      <c r="H35" s="309">
        <v>30</v>
      </c>
      <c r="I35" s="8"/>
    </row>
    <row r="36" spans="1:9" ht="30" customHeight="1" x14ac:dyDescent="0.15">
      <c r="A36" s="17"/>
      <c r="B36" s="8"/>
      <c r="C36" s="8"/>
      <c r="D36" s="15"/>
      <c r="E36" s="19" t="s">
        <v>519</v>
      </c>
      <c r="F36" s="291" t="s">
        <v>548</v>
      </c>
      <c r="G36" s="24">
        <v>88000</v>
      </c>
      <c r="H36" s="305">
        <v>5</v>
      </c>
      <c r="I36" s="8"/>
    </row>
    <row r="37" spans="1:9" ht="30" customHeight="1" x14ac:dyDescent="0.15">
      <c r="A37" s="17"/>
      <c r="B37" s="8"/>
      <c r="C37" s="8"/>
      <c r="D37" s="15"/>
      <c r="E37" s="19" t="s">
        <v>519</v>
      </c>
      <c r="F37" s="291" t="s">
        <v>531</v>
      </c>
      <c r="G37" s="24">
        <v>20000</v>
      </c>
      <c r="H37" s="304"/>
      <c r="I37" s="8"/>
    </row>
    <row r="38" spans="1:9" ht="30" customHeight="1" x14ac:dyDescent="0.15">
      <c r="A38" s="17"/>
      <c r="B38" s="310"/>
      <c r="C38" s="310"/>
      <c r="D38" s="15"/>
      <c r="E38" s="19" t="s">
        <v>533</v>
      </c>
      <c r="F38" s="291" t="s">
        <v>553</v>
      </c>
      <c r="G38" s="24">
        <v>119900</v>
      </c>
      <c r="H38" s="305">
        <v>17</v>
      </c>
      <c r="I38" s="310"/>
    </row>
    <row r="39" spans="1:9" ht="30" customHeight="1" x14ac:dyDescent="0.15">
      <c r="A39" s="17"/>
      <c r="B39" s="310"/>
      <c r="C39" s="310"/>
      <c r="D39" s="15"/>
      <c r="E39" s="22" t="s">
        <v>533</v>
      </c>
      <c r="F39" s="315" t="s">
        <v>601</v>
      </c>
      <c r="G39" s="24">
        <v>1521</v>
      </c>
      <c r="H39" s="309">
        <v>26</v>
      </c>
      <c r="I39" s="310"/>
    </row>
    <row r="40" spans="1:9" ht="30" customHeight="1" x14ac:dyDescent="0.15">
      <c r="A40" s="17"/>
      <c r="B40" s="310"/>
      <c r="C40" s="310"/>
      <c r="D40" s="15"/>
      <c r="E40" s="22" t="s">
        <v>602</v>
      </c>
      <c r="F40" s="315" t="s">
        <v>603</v>
      </c>
      <c r="G40" s="24">
        <v>660</v>
      </c>
      <c r="H40" s="309">
        <v>26</v>
      </c>
      <c r="I40" s="310"/>
    </row>
    <row r="41" spans="1:9" ht="52.5" customHeight="1" x14ac:dyDescent="0.15">
      <c r="A41" s="17"/>
      <c r="B41" s="310"/>
      <c r="C41" s="310"/>
      <c r="D41" s="15"/>
      <c r="E41" s="22" t="s">
        <v>602</v>
      </c>
      <c r="F41" s="319" t="s">
        <v>608</v>
      </c>
      <c r="G41" s="24">
        <v>32780</v>
      </c>
      <c r="H41" s="309">
        <v>27</v>
      </c>
      <c r="I41" s="310"/>
    </row>
    <row r="42" spans="1:9" ht="30" customHeight="1" x14ac:dyDescent="0.15">
      <c r="A42" s="17"/>
      <c r="B42" s="320"/>
      <c r="C42" s="320"/>
      <c r="D42" s="15"/>
      <c r="E42" s="293" t="s">
        <v>533</v>
      </c>
      <c r="F42" s="439" t="s">
        <v>609</v>
      </c>
      <c r="G42" s="438">
        <v>7040</v>
      </c>
      <c r="H42" s="309">
        <v>28</v>
      </c>
      <c r="I42" s="320"/>
    </row>
    <row r="43" spans="1:9" ht="30" customHeight="1" x14ac:dyDescent="0.15">
      <c r="A43" s="18"/>
      <c r="B43" s="22"/>
      <c r="C43" s="22"/>
      <c r="D43" s="19"/>
      <c r="E43" s="22"/>
      <c r="F43" s="19"/>
      <c r="G43" s="24">
        <f>SUM(G21:G42)</f>
        <v>1581339</v>
      </c>
      <c r="H43" s="304"/>
      <c r="I43" s="8"/>
    </row>
    <row r="44" spans="1:9" ht="30" customHeight="1" x14ac:dyDescent="0.15">
      <c r="A44" s="38" t="s">
        <v>26</v>
      </c>
      <c r="B44" s="11">
        <v>5</v>
      </c>
      <c r="C44" s="8" t="s">
        <v>137</v>
      </c>
      <c r="D44" s="15" t="s">
        <v>9</v>
      </c>
      <c r="E44" s="19" t="s">
        <v>520</v>
      </c>
      <c r="F44" s="313" t="s">
        <v>521</v>
      </c>
      <c r="G44" s="314">
        <v>66000</v>
      </c>
      <c r="H44" s="309">
        <v>12</v>
      </c>
      <c r="I44" s="8"/>
    </row>
    <row r="45" spans="1:9" ht="30" customHeight="1" x14ac:dyDescent="0.15">
      <c r="A45" s="17"/>
      <c r="B45" s="8"/>
      <c r="C45" s="8"/>
      <c r="D45" s="15"/>
      <c r="E45" s="19" t="s">
        <v>520</v>
      </c>
      <c r="F45" s="19" t="s">
        <v>522</v>
      </c>
      <c r="G45" s="24">
        <v>25381</v>
      </c>
      <c r="H45" s="309">
        <v>13</v>
      </c>
      <c r="I45" s="8"/>
    </row>
    <row r="46" spans="1:9" ht="30" customHeight="1" x14ac:dyDescent="0.15">
      <c r="A46" s="17"/>
      <c r="B46" s="8"/>
      <c r="C46" s="8"/>
      <c r="D46" s="15"/>
      <c r="E46" s="19" t="s">
        <v>520</v>
      </c>
      <c r="F46" s="19" t="s">
        <v>561</v>
      </c>
      <c r="G46" s="24">
        <v>10000</v>
      </c>
      <c r="H46" s="305">
        <v>24</v>
      </c>
      <c r="I46" s="8"/>
    </row>
    <row r="47" spans="1:9" ht="30" customHeight="1" x14ac:dyDescent="0.15">
      <c r="A47" s="18"/>
      <c r="B47" s="22"/>
      <c r="C47" s="22"/>
      <c r="D47" s="19"/>
      <c r="E47" s="22"/>
      <c r="F47" s="19" t="s">
        <v>30</v>
      </c>
      <c r="G47" s="24">
        <f>SUM(G44:G46)</f>
        <v>101381</v>
      </c>
      <c r="H47" s="304"/>
      <c r="I47" s="8"/>
    </row>
    <row r="48" spans="1:9" ht="30" customHeight="1" x14ac:dyDescent="0.15">
      <c r="A48" s="38" t="s">
        <v>26</v>
      </c>
      <c r="B48" s="11">
        <v>10</v>
      </c>
      <c r="C48" s="8" t="s">
        <v>137</v>
      </c>
      <c r="D48" s="15" t="s">
        <v>594</v>
      </c>
      <c r="E48" s="293"/>
      <c r="F48" s="19" t="s">
        <v>543</v>
      </c>
      <c r="G48" s="24">
        <v>30000</v>
      </c>
      <c r="H48" s="304"/>
      <c r="I48" s="8"/>
    </row>
    <row r="49" spans="1:10" ht="30" customHeight="1" x14ac:dyDescent="0.15">
      <c r="A49" s="18"/>
      <c r="B49" s="22"/>
      <c r="C49" s="22"/>
      <c r="D49" s="19"/>
      <c r="E49" s="22"/>
      <c r="F49" s="19" t="s">
        <v>30</v>
      </c>
      <c r="G49" s="24">
        <f>SUM(G48:G48)</f>
        <v>30000</v>
      </c>
      <c r="H49" s="304"/>
      <c r="I49" s="8"/>
    </row>
    <row r="50" spans="1:10" ht="30" customHeight="1" x14ac:dyDescent="0.15">
      <c r="A50" s="38" t="s">
        <v>26</v>
      </c>
      <c r="B50" s="11">
        <v>13</v>
      </c>
      <c r="C50" s="8" t="s">
        <v>137</v>
      </c>
      <c r="D50" s="15" t="s">
        <v>17</v>
      </c>
      <c r="E50" s="19"/>
      <c r="F50" s="19" t="s">
        <v>546</v>
      </c>
      <c r="G50" s="281">
        <v>70400</v>
      </c>
      <c r="H50" s="305">
        <v>18</v>
      </c>
      <c r="I50" s="8"/>
    </row>
    <row r="51" spans="1:10" ht="30" customHeight="1" x14ac:dyDescent="0.15">
      <c r="A51" s="17"/>
      <c r="B51" s="8"/>
      <c r="C51" s="8"/>
      <c r="D51" s="15"/>
      <c r="E51" s="19"/>
      <c r="F51" s="19" t="s">
        <v>547</v>
      </c>
      <c r="G51" s="24">
        <v>181500</v>
      </c>
      <c r="H51" s="305">
        <v>19</v>
      </c>
      <c r="I51" s="8"/>
    </row>
    <row r="52" spans="1:10" ht="30" customHeight="1" x14ac:dyDescent="0.15">
      <c r="A52" s="17"/>
      <c r="B52" s="8"/>
      <c r="C52" s="8"/>
      <c r="D52" s="15"/>
      <c r="E52" s="19"/>
      <c r="F52" s="291" t="s">
        <v>566</v>
      </c>
      <c r="G52" s="24">
        <v>330</v>
      </c>
      <c r="H52" s="305">
        <v>25</v>
      </c>
      <c r="I52" s="8"/>
    </row>
    <row r="53" spans="1:10" ht="30" customHeight="1" x14ac:dyDescent="0.15">
      <c r="A53" s="17"/>
      <c r="B53" s="8"/>
      <c r="C53" s="8"/>
      <c r="D53" s="15"/>
      <c r="E53" s="19"/>
      <c r="F53" s="291" t="s">
        <v>568</v>
      </c>
      <c r="G53" s="24">
        <v>330</v>
      </c>
      <c r="H53" s="305">
        <v>25</v>
      </c>
      <c r="I53" s="8"/>
    </row>
    <row r="54" spans="1:10" ht="30" customHeight="1" x14ac:dyDescent="0.15">
      <c r="A54" s="17"/>
      <c r="B54" s="8"/>
      <c r="C54" s="8"/>
      <c r="D54" s="15"/>
      <c r="E54" s="19"/>
      <c r="F54" s="311" t="s">
        <v>596</v>
      </c>
      <c r="G54" s="312">
        <v>23650</v>
      </c>
      <c r="H54" s="305">
        <v>4</v>
      </c>
      <c r="I54" s="8"/>
    </row>
    <row r="55" spans="1:10" ht="30" customHeight="1" x14ac:dyDescent="0.15">
      <c r="A55" s="17"/>
      <c r="B55" s="308"/>
      <c r="C55" s="308"/>
      <c r="D55" s="15"/>
      <c r="E55" s="19"/>
      <c r="F55" s="317" t="s">
        <v>600</v>
      </c>
      <c r="G55" s="314">
        <v>11550</v>
      </c>
      <c r="H55" s="309">
        <v>26</v>
      </c>
      <c r="I55" s="308"/>
    </row>
    <row r="56" spans="1:10" ht="30" customHeight="1" x14ac:dyDescent="0.15">
      <c r="A56" s="17"/>
      <c r="B56" s="8"/>
      <c r="C56" s="8"/>
      <c r="D56" s="15"/>
      <c r="E56" s="19"/>
      <c r="F56" s="291" t="s">
        <v>569</v>
      </c>
      <c r="G56" s="24">
        <v>330</v>
      </c>
      <c r="H56" s="305">
        <v>25</v>
      </c>
      <c r="I56" s="8"/>
    </row>
    <row r="57" spans="1:10" ht="30" customHeight="1" x14ac:dyDescent="0.15">
      <c r="A57" s="17"/>
      <c r="B57" s="310"/>
      <c r="C57" s="310"/>
      <c r="D57" s="15"/>
      <c r="E57" s="293"/>
      <c r="F57" s="318" t="s">
        <v>606</v>
      </c>
      <c r="G57" s="438">
        <v>1850</v>
      </c>
      <c r="H57" s="309">
        <v>29</v>
      </c>
      <c r="I57" s="310"/>
    </row>
    <row r="58" spans="1:10" ht="30" customHeight="1" x14ac:dyDescent="0.15">
      <c r="A58" s="18"/>
      <c r="B58" s="22"/>
      <c r="C58" s="22"/>
      <c r="D58" s="19"/>
      <c r="E58" s="22"/>
      <c r="F58" s="19" t="s">
        <v>30</v>
      </c>
      <c r="G58" s="24">
        <f>SUM(G50:G57)</f>
        <v>289940</v>
      </c>
      <c r="H58" s="304"/>
      <c r="I58" s="8"/>
    </row>
    <row r="59" spans="1:10" ht="30" customHeight="1" x14ac:dyDescent="0.15">
      <c r="A59" s="38" t="s">
        <v>26</v>
      </c>
      <c r="B59" s="11">
        <v>14</v>
      </c>
      <c r="C59" s="8" t="s">
        <v>137</v>
      </c>
      <c r="D59" s="15" t="s">
        <v>18</v>
      </c>
      <c r="E59" s="19"/>
      <c r="F59" s="275">
        <f>IFERROR(G59/G61, "")</f>
        <v>5.6534782608695655E-2</v>
      </c>
      <c r="G59" s="24">
        <f>G9-G20-G43-G47-G49-G58</f>
        <v>130030</v>
      </c>
      <c r="H59" s="304"/>
      <c r="I59" s="8"/>
    </row>
    <row r="60" spans="1:10" ht="30" customHeight="1" x14ac:dyDescent="0.15">
      <c r="A60" s="18"/>
      <c r="B60" s="22"/>
      <c r="C60" s="22"/>
      <c r="D60" s="19"/>
      <c r="E60" s="22"/>
      <c r="F60" s="19" t="s">
        <v>30</v>
      </c>
      <c r="G60" s="24">
        <f>SUM(G59:G59)</f>
        <v>130030</v>
      </c>
      <c r="H60" s="178"/>
      <c r="I60" s="8"/>
    </row>
    <row r="61" spans="1:10" ht="30" customHeight="1" x14ac:dyDescent="0.15">
      <c r="A61" s="18"/>
      <c r="B61" s="22"/>
      <c r="C61" s="22"/>
      <c r="D61" s="22"/>
      <c r="E61" s="22"/>
      <c r="F61" s="19" t="s">
        <v>32</v>
      </c>
      <c r="G61" s="24">
        <f>SUM(G60,G58,G47,G43,G20,G49)</f>
        <v>2300000</v>
      </c>
      <c r="H61" s="178"/>
      <c r="I61" s="8"/>
      <c r="J61" s="299"/>
    </row>
    <row r="62" spans="1:10" ht="19.5" customHeight="1" x14ac:dyDescent="0.15">
      <c r="A62" s="8"/>
      <c r="B62" s="8"/>
      <c r="C62" s="8"/>
      <c r="D62" s="8"/>
      <c r="E62" s="8"/>
      <c r="F62" s="8"/>
      <c r="G62" s="8"/>
      <c r="I62" s="8"/>
    </row>
    <row r="63" spans="1:10" ht="19.5" customHeight="1" x14ac:dyDescent="0.15">
      <c r="A63" s="8"/>
      <c r="B63" s="8"/>
      <c r="C63" s="8"/>
      <c r="D63" s="8"/>
      <c r="E63" s="8"/>
      <c r="F63" s="8"/>
      <c r="G63" s="8"/>
      <c r="I63" s="8"/>
    </row>
    <row r="64" spans="1:10" ht="19.5" customHeight="1" x14ac:dyDescent="0.15">
      <c r="A64" s="8"/>
      <c r="B64" s="8"/>
      <c r="C64" s="8"/>
      <c r="D64" s="8"/>
      <c r="E64" s="8"/>
      <c r="F64" s="8"/>
      <c r="G64" s="442">
        <f>G61-G59</f>
        <v>2169970</v>
      </c>
      <c r="I64" s="8"/>
    </row>
    <row r="65" spans="1:9" ht="19.5" customHeight="1" x14ac:dyDescent="0.15">
      <c r="A65" s="8"/>
      <c r="B65" s="8"/>
      <c r="C65" s="8"/>
      <c r="D65" s="8"/>
      <c r="E65" s="8"/>
      <c r="F65" s="8"/>
      <c r="G65" s="8"/>
      <c r="I65" s="8"/>
    </row>
    <row r="66" spans="1:9" ht="19.5" customHeight="1" x14ac:dyDescent="0.15">
      <c r="A66" s="8"/>
      <c r="B66" s="8"/>
      <c r="C66" s="8"/>
      <c r="D66" s="8"/>
      <c r="E66" s="8"/>
      <c r="F66" s="8"/>
      <c r="G66" s="8"/>
      <c r="I66" s="8"/>
    </row>
    <row r="67" spans="1:9" ht="19.5" customHeight="1" x14ac:dyDescent="0.15">
      <c r="A67" s="8"/>
      <c r="B67" s="8"/>
      <c r="C67" s="8"/>
      <c r="D67" s="8"/>
      <c r="E67" s="8"/>
      <c r="F67" s="8"/>
      <c r="G67" s="8"/>
      <c r="I67" s="8"/>
    </row>
    <row r="68" spans="1:9" ht="19.5" customHeight="1" x14ac:dyDescent="0.15">
      <c r="A68" s="8"/>
      <c r="B68" s="8"/>
      <c r="C68" s="8"/>
      <c r="D68" s="8"/>
      <c r="E68" s="8"/>
      <c r="F68" s="8"/>
      <c r="G68" s="8"/>
      <c r="I68" s="8"/>
    </row>
  </sheetData>
  <mergeCells count="12">
    <mergeCell ref="A14:D14"/>
    <mergeCell ref="E6:F6"/>
    <mergeCell ref="E7:F7"/>
    <mergeCell ref="E8:F8"/>
    <mergeCell ref="A9:F9"/>
    <mergeCell ref="D12:H12"/>
    <mergeCell ref="A13:D13"/>
    <mergeCell ref="B2:G2"/>
    <mergeCell ref="D1:H1"/>
    <mergeCell ref="A4:D4"/>
    <mergeCell ref="A5:D5"/>
    <mergeCell ref="E5:F5"/>
  </mergeCells>
  <phoneticPr fontId="3"/>
  <hyperlinks>
    <hyperlink ref="H25" r:id="rId1" display="..\siryoh\mitumori\mitumori_hikarusukui8.8.pdf" xr:uid="{4FEC956E-8EE7-4CE2-B5E0-841DCE183B64}"/>
    <hyperlink ref="H29" r:id="rId2" display="..\siryoh\mitumori\watagashiki.pdf" xr:uid="{F84767A6-4BE4-40EB-8F65-616D0D46AB35}"/>
    <hyperlink ref="H31" r:id="rId3" display="../siryoh/mitumori/ritiumukoinndennti.pdf" xr:uid="{F81334F6-2637-45EC-9A68-78045DD9737B}"/>
    <hyperlink ref="H22" r:id="rId4" display="..\siryoh\mitumori\heriumugasumitumori.pdf" xr:uid="{78AD200B-64E3-4513-AD2B-8B72C5AE015B}"/>
    <hyperlink ref="H45" r:id="rId5" display="..\siryoh\mitumori\mitumiri-tirashiposuta-.pdf" xr:uid="{99BA96D3-F9BA-4904-82E4-B3B3320F3797}"/>
    <hyperlink ref="H16" r:id="rId6" display="..\siryoh\mitumori\tennto.pdf" xr:uid="{9E9CBC71-4334-4E73-90FA-FF84CBA1872A}"/>
    <hyperlink ref="H15" r:id="rId7" display="..\siryoh\mitumori\isutukue.pdf" xr:uid="{018A4772-8CC3-4B5F-A503-6EE56428E94E}"/>
    <hyperlink ref="H32" r:id="rId8" display="..\siryoh\mitumori\choutinnmitumori.pdf" xr:uid="{20F221D6-EDE9-487D-B3B0-9B024C71384A}"/>
    <hyperlink ref="H19" r:id="rId9" display="..\siryoh\mitumori\watagashiki.pdf" xr:uid="{014BE47A-7D2F-4019-ABF8-8C29EEAC715C}"/>
    <hyperlink ref="H17" r:id="rId10" display="..\siryoh\mitumori\speaker1.pdf" xr:uid="{69057169-E1D0-4923-A7FD-983E52459AD9}"/>
    <hyperlink ref="H18" r:id="rId11" display="..\siryoh\mitumori\speaker2.pdf" xr:uid="{1394C55B-8BE5-4E7B-A0D7-E2474D5FBDD0}"/>
    <hyperlink ref="H30" r:id="rId12" display="..\siryoh\mitumori\LEDdenkyu.pdf" xr:uid="{1F89B37A-4215-4993-9951-CF9D2F9FE33F}"/>
    <hyperlink ref="H23" r:id="rId13" display="../siryoh/mitumori/takoito.pdf" xr:uid="{A757253D-66AB-482E-B368-3FF64B3C8166}"/>
    <hyperlink ref="H24" r:id="rId14" display="..\siryoh\mitumori\omoriocha.pdf" xr:uid="{0CFB438F-91C8-45AB-A683-183A58FE24CD}"/>
    <hyperlink ref="H36" r:id="rId15" display="..\siryoh\mitumori\hikarinorakugaki.pdf" xr:uid="{83ADC1DC-9873-4544-A9C7-A1146B6E3D8E}"/>
    <hyperlink ref="H27" r:id="rId16" display="..\siryoh\mitumori\watagashiki.pdf" xr:uid="{D442AC99-F19A-4D41-9028-01588EC6315E}"/>
    <hyperlink ref="H26" r:id="rId17" display="..\siryoh\mitumori\poi.pdf" xr:uid="{3074A0E8-6F36-4D2D-A8C0-276E738BCB8F}"/>
    <hyperlink ref="H51" r:id="rId18" display="..\siryoh\mitumori\izumiunyu.pdf" xr:uid="{1D1FC687-2812-43FB-8F73-CD672549EC17}"/>
    <hyperlink ref="H38" r:id="rId19" display="..\siryoh\mitumori\sisutemuatomitsumori.pdf" xr:uid="{C519BFB7-68D3-4375-B576-12ADA5758BD1}"/>
    <hyperlink ref="H33" r:id="rId20" display="..\siryoh\mitumori\tegusu.pdf" xr:uid="{BFE8DA81-956C-4058-B3B4-CF1E06566CEB}"/>
    <hyperlink ref="H34" r:id="rId21" display="..\siryoh\mitumori\menrope.pdf" xr:uid="{1986EA37-FCA3-4DDE-899A-559473A3293D}"/>
    <hyperlink ref="H44" r:id="rId22" display="..\siryoh\mitumori\220927jci m.pdf" xr:uid="{7049DEB9-C062-44F9-83B7-7A4BAF4278E9}"/>
    <hyperlink ref="H46" r:id="rId23" display="..\siryoh\mitumori\snskoukokuhi.pdf" xr:uid="{7381B5F2-0351-4B75-956E-6122F5C0C34E}"/>
    <hyperlink ref="H50" r:id="rId24" display="..\siryoh\mitumori\keibi.pdf" xr:uid="{471E7C09-E573-46FD-BF21-E381BF64F6CA}"/>
    <hyperlink ref="H52" r:id="rId25" display="..\siryoh\mitumori\hurikomitesuryo.pdf" xr:uid="{555846D5-CDF7-4CC6-8A59-DF822C126F0B}"/>
    <hyperlink ref="H54" r:id="rId26" display="..\siryoh\mitumori\heriumugasumitumori.pdf" xr:uid="{7B8EE839-36E9-4FCE-BC06-10D06D9B201A}"/>
    <hyperlink ref="H21" r:id="rId27" display="..\siryoh\mitumori\heriumugasumitumori.pdf" xr:uid="{06E9B690-55FB-4189-A21E-E52A64733806}"/>
    <hyperlink ref="H28" r:id="rId28" display="..\siryoh\mitumori\watagashibou.pdf" xr:uid="{491D7B1F-36F0-4EB1-A818-926D2ED18109}"/>
    <hyperlink ref="H53" r:id="rId29" display="..\siryoh\mitumori\hurikomitesuryo.pdf" xr:uid="{2FB1C9A1-0134-41E9-B6CA-83133FCAF847}"/>
    <hyperlink ref="H56" r:id="rId30" display="..\siryoh\mitumori\hurikomitesuryo.pdf" xr:uid="{5879EACA-6DE5-47FB-B6D8-E24D41CF7EC0}"/>
    <hyperlink ref="H55" r:id="rId31" display="..\siryoh\mitumori\innkamu-mitumori.pdf" xr:uid="{7253B642-1995-4FE0-95F2-0CEC6D090B50}"/>
    <hyperlink ref="H39" r:id="rId32" display="..\siryoh\mitumori\mitumori_tai_raberu_2.pdf" xr:uid="{0922CB79-745E-4FC2-B4B6-0B0E6D51D5FF}"/>
    <hyperlink ref="H40" r:id="rId33" display="..\siryoh\mitumori\mitumori_tai_raberu_2.pdf" xr:uid="{D6D1A3E7-B173-404F-ADAB-E20D294B0AF1}"/>
    <hyperlink ref="H41" r:id="rId34" display="..\siryoh\mitumori\bu-sutiketoranntanntiketto.pdf" xr:uid="{47CF25E6-1EE6-4798-A82B-4D0141E02A97}"/>
    <hyperlink ref="H42" r:id="rId35" display="..\siryoh\mitumori\mitumori-tyoutinnbou.pdf" xr:uid="{1F04A6F9-EC69-4AEA-A83A-8F61480485BA}"/>
    <hyperlink ref="H57" r:id="rId36" display="..\siryoh\mitumori\mitumori_innkamu_hennsouhi.pdf" xr:uid="{1012AEA3-11A5-4072-8016-811313957E55}"/>
    <hyperlink ref="H35" r:id="rId37" display="../siryoh/mitumori/mitumori-toutingtunnel_mokuzai.pdf" xr:uid="{71EB6FD5-B8FF-4C91-A608-1D6320A46FAB}"/>
  </hyperlinks>
  <printOptions horizontalCentered="1"/>
  <pageMargins left="0.78740157480314965" right="0.78740157480314965" top="0.98425196850393704" bottom="0.55118110236220474" header="0.51181102362204722" footer="0.51181102362204722"/>
  <pageSetup paperSize="9" scale="46" orientation="portrait" r:id="rId3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view="pageBreakPreview" zoomScaleNormal="100" zoomScaleSheetLayoutView="100" workbookViewId="0">
      <selection activeCell="G45" sqref="G45"/>
    </sheetView>
  </sheetViews>
  <sheetFormatPr defaultColWidth="9" defaultRowHeight="13.5" x14ac:dyDescent="0.15"/>
  <cols>
    <col min="1" max="1" width="5.625" style="111" customWidth="1"/>
    <col min="2" max="2" width="27.625" style="289" bestFit="1" customWidth="1"/>
    <col min="3" max="3" width="20.625" style="111" customWidth="1"/>
    <col min="4" max="4" width="14.625" style="111" customWidth="1"/>
    <col min="5" max="5" width="10.625" style="111" customWidth="1"/>
    <col min="6" max="6" width="6.5" style="111" customWidth="1"/>
    <col min="7" max="7" width="22.625" style="111" customWidth="1"/>
    <col min="8" max="8" width="13.75" style="111" customWidth="1"/>
    <col min="9" max="16384" width="9" style="111"/>
  </cols>
  <sheetData>
    <row r="1" spans="1:8" ht="21" x14ac:dyDescent="0.2">
      <c r="A1" s="152"/>
      <c r="B1" s="282"/>
      <c r="C1" s="153"/>
      <c r="D1" s="153"/>
      <c r="E1" s="153"/>
      <c r="F1" s="153"/>
      <c r="G1" s="153"/>
      <c r="H1" s="153" t="s">
        <v>370</v>
      </c>
    </row>
    <row r="2" spans="1:8" ht="17.25" x14ac:dyDescent="0.2">
      <c r="A2" s="385" t="s">
        <v>328</v>
      </c>
      <c r="B2" s="385"/>
      <c r="C2" s="385"/>
      <c r="D2" s="385"/>
      <c r="E2" s="385"/>
      <c r="F2" s="385"/>
      <c r="G2" s="385"/>
      <c r="H2" s="385"/>
    </row>
    <row r="3" spans="1:8" s="169" customFormat="1" x14ac:dyDescent="0.15">
      <c r="A3" s="386" t="s">
        <v>527</v>
      </c>
      <c r="B3" s="386"/>
      <c r="C3" s="386"/>
      <c r="D3" s="386"/>
      <c r="E3" s="386"/>
      <c r="F3" s="386"/>
      <c r="G3" s="386"/>
      <c r="H3" s="386"/>
    </row>
    <row r="4" spans="1:8" x14ac:dyDescent="0.15">
      <c r="A4" s="153"/>
      <c r="B4" s="282"/>
      <c r="C4" s="153"/>
      <c r="D4" s="153"/>
      <c r="E4" s="153"/>
      <c r="F4" s="153"/>
      <c r="G4" s="153"/>
      <c r="H4" s="153"/>
    </row>
    <row r="5" spans="1:8" x14ac:dyDescent="0.15">
      <c r="A5" s="389" t="s">
        <v>351</v>
      </c>
      <c r="B5" s="390"/>
      <c r="C5" s="390"/>
      <c r="D5" s="390"/>
      <c r="E5" s="391"/>
      <c r="F5" s="392" t="s">
        <v>33</v>
      </c>
      <c r="G5" s="390"/>
      <c r="H5" s="393"/>
    </row>
    <row r="6" spans="1:8" ht="21.75" thickBot="1" x14ac:dyDescent="0.2">
      <c r="A6" s="150" t="s">
        <v>350</v>
      </c>
      <c r="B6" s="283" t="s">
        <v>35</v>
      </c>
      <c r="C6" s="40" t="s">
        <v>128</v>
      </c>
      <c r="D6" s="40" t="s">
        <v>36</v>
      </c>
      <c r="E6" s="41" t="s">
        <v>296</v>
      </c>
      <c r="F6" s="42" t="s">
        <v>34</v>
      </c>
      <c r="G6" s="40" t="s">
        <v>35</v>
      </c>
      <c r="H6" s="40" t="s">
        <v>129</v>
      </c>
    </row>
    <row r="7" spans="1:8" ht="19.899999999999999" customHeight="1" thickTop="1" x14ac:dyDescent="0.15">
      <c r="A7" s="301">
        <v>4</v>
      </c>
      <c r="B7" s="290" t="s">
        <v>530</v>
      </c>
      <c r="C7" s="154" t="s">
        <v>529</v>
      </c>
      <c r="D7" s="306">
        <v>793650</v>
      </c>
      <c r="E7" s="307">
        <v>44854</v>
      </c>
      <c r="F7" s="296"/>
      <c r="G7" s="297"/>
      <c r="H7" s="297"/>
    </row>
    <row r="8" spans="1:8" ht="20.100000000000001" customHeight="1" x14ac:dyDescent="0.15">
      <c r="A8" s="301">
        <v>5</v>
      </c>
      <c r="B8" s="298" t="s">
        <v>567</v>
      </c>
      <c r="C8" s="154" t="s">
        <v>529</v>
      </c>
      <c r="D8" s="165">
        <v>88000</v>
      </c>
      <c r="E8" s="158" t="s">
        <v>528</v>
      </c>
      <c r="F8" s="157"/>
      <c r="G8" s="154"/>
      <c r="H8" s="155"/>
    </row>
    <row r="9" spans="1:8" ht="20.100000000000001" customHeight="1" x14ac:dyDescent="0.15">
      <c r="A9" s="301">
        <v>6</v>
      </c>
      <c r="B9" s="284" t="s">
        <v>558</v>
      </c>
      <c r="C9" s="154" t="s">
        <v>529</v>
      </c>
      <c r="D9" s="24">
        <v>115318</v>
      </c>
      <c r="E9" s="158"/>
      <c r="F9" s="157"/>
      <c r="G9" s="154"/>
      <c r="H9" s="155"/>
    </row>
    <row r="10" spans="1:8" ht="20.100000000000001" customHeight="1" x14ac:dyDescent="0.15">
      <c r="A10" s="305">
        <v>7</v>
      </c>
      <c r="B10" s="290" t="s">
        <v>598</v>
      </c>
      <c r="C10" s="154" t="s">
        <v>529</v>
      </c>
      <c r="D10" s="165">
        <v>142780</v>
      </c>
      <c r="E10" s="158" t="s">
        <v>599</v>
      </c>
      <c r="F10" s="157"/>
      <c r="G10" s="154"/>
      <c r="H10" s="155"/>
    </row>
    <row r="11" spans="1:8" ht="20.100000000000001" customHeight="1" x14ac:dyDescent="0.15">
      <c r="A11" s="301"/>
      <c r="B11" s="290" t="s">
        <v>565</v>
      </c>
      <c r="C11" s="154" t="s">
        <v>529</v>
      </c>
      <c r="D11" s="165">
        <v>228170</v>
      </c>
      <c r="E11" s="158"/>
      <c r="F11" s="157"/>
      <c r="G11" s="154"/>
      <c r="H11" s="155"/>
    </row>
    <row r="12" spans="1:8" ht="20.100000000000001" customHeight="1" x14ac:dyDescent="0.15">
      <c r="A12" s="301">
        <v>1</v>
      </c>
      <c r="B12" s="290" t="s">
        <v>538</v>
      </c>
      <c r="C12" s="154" t="s">
        <v>6</v>
      </c>
      <c r="D12" s="165">
        <v>31350</v>
      </c>
      <c r="E12" s="158"/>
      <c r="F12" s="157"/>
      <c r="G12" s="154"/>
      <c r="H12" s="155"/>
    </row>
    <row r="13" spans="1:8" ht="20.100000000000001" customHeight="1" x14ac:dyDescent="0.15">
      <c r="A13" s="301">
        <v>2</v>
      </c>
      <c r="B13" s="290" t="s">
        <v>538</v>
      </c>
      <c r="C13" s="154" t="s">
        <v>6</v>
      </c>
      <c r="D13" s="165">
        <v>41690</v>
      </c>
      <c r="E13" s="158"/>
      <c r="F13" s="157"/>
      <c r="G13" s="154"/>
      <c r="H13" s="155"/>
    </row>
    <row r="14" spans="1:8" ht="20.100000000000001" customHeight="1" x14ac:dyDescent="0.15">
      <c r="A14" s="301">
        <v>20</v>
      </c>
      <c r="B14" s="290" t="s">
        <v>538</v>
      </c>
      <c r="C14" s="154" t="s">
        <v>6</v>
      </c>
      <c r="D14" s="24">
        <v>46090</v>
      </c>
      <c r="E14" s="158"/>
      <c r="F14" s="157"/>
      <c r="G14" s="154"/>
      <c r="H14" s="155"/>
    </row>
    <row r="15" spans="1:8" ht="20.100000000000001" customHeight="1" x14ac:dyDescent="0.15">
      <c r="A15" s="301">
        <v>16</v>
      </c>
      <c r="B15" s="290" t="s">
        <v>538</v>
      </c>
      <c r="C15" s="154" t="s">
        <v>6</v>
      </c>
      <c r="D15" s="24">
        <v>28380</v>
      </c>
      <c r="E15" s="158"/>
      <c r="F15" s="157"/>
      <c r="G15" s="154"/>
      <c r="H15" s="155"/>
    </row>
    <row r="16" spans="1:8" ht="20.100000000000001" customHeight="1" x14ac:dyDescent="0.15">
      <c r="A16" s="301">
        <v>8</v>
      </c>
      <c r="B16" s="290" t="s">
        <v>538</v>
      </c>
      <c r="C16" s="284" t="s">
        <v>559</v>
      </c>
      <c r="D16" s="24">
        <v>60951</v>
      </c>
      <c r="E16" s="158"/>
      <c r="F16" s="157"/>
      <c r="G16" s="154"/>
      <c r="H16" s="155"/>
    </row>
    <row r="17" spans="1:8" ht="20.100000000000001" customHeight="1" x14ac:dyDescent="0.15">
      <c r="A17" s="301">
        <v>17</v>
      </c>
      <c r="B17" s="298" t="s">
        <v>560</v>
      </c>
      <c r="C17" s="154" t="s">
        <v>529</v>
      </c>
      <c r="D17" s="24">
        <v>119900</v>
      </c>
      <c r="E17" s="158"/>
      <c r="F17" s="157"/>
      <c r="G17" s="154"/>
      <c r="H17" s="155"/>
    </row>
    <row r="18" spans="1:8" ht="20.100000000000001" customHeight="1" x14ac:dyDescent="0.15">
      <c r="A18" s="309">
        <v>12</v>
      </c>
      <c r="B18" s="284" t="s">
        <v>539</v>
      </c>
      <c r="C18" s="154" t="s">
        <v>9</v>
      </c>
      <c r="D18" s="306">
        <v>66000</v>
      </c>
      <c r="E18" s="158" t="s">
        <v>614</v>
      </c>
      <c r="F18" s="157"/>
      <c r="G18" s="154"/>
      <c r="H18" s="155"/>
    </row>
    <row r="19" spans="1:8" ht="20.100000000000001" customHeight="1" x14ac:dyDescent="0.15">
      <c r="A19" s="301">
        <v>13</v>
      </c>
      <c r="B19" s="284" t="s">
        <v>545</v>
      </c>
      <c r="C19" s="154" t="s">
        <v>9</v>
      </c>
      <c r="D19" s="165">
        <v>25381</v>
      </c>
      <c r="E19" s="156" t="s">
        <v>607</v>
      </c>
      <c r="F19" s="157"/>
      <c r="G19" s="154"/>
      <c r="H19" s="155"/>
    </row>
    <row r="20" spans="1:8" ht="20.100000000000001" customHeight="1" x14ac:dyDescent="0.15">
      <c r="A20" s="301">
        <v>24</v>
      </c>
      <c r="B20" s="284" t="s">
        <v>561</v>
      </c>
      <c r="C20" s="154" t="s">
        <v>9</v>
      </c>
      <c r="D20" s="165">
        <v>10000</v>
      </c>
      <c r="E20" s="156"/>
      <c r="F20" s="157"/>
      <c r="G20" s="154"/>
      <c r="H20" s="155"/>
    </row>
    <row r="21" spans="1:8" ht="20.100000000000001" customHeight="1" x14ac:dyDescent="0.15">
      <c r="A21" s="302">
        <v>18</v>
      </c>
      <c r="B21" s="290" t="s">
        <v>562</v>
      </c>
      <c r="C21" s="154" t="s">
        <v>17</v>
      </c>
      <c r="D21" s="165">
        <v>70400</v>
      </c>
      <c r="E21" s="158" t="s">
        <v>563</v>
      </c>
      <c r="F21" s="157"/>
      <c r="G21" s="154"/>
      <c r="H21" s="155"/>
    </row>
    <row r="22" spans="1:8" ht="20.100000000000001" customHeight="1" x14ac:dyDescent="0.15">
      <c r="A22" s="301">
        <v>19</v>
      </c>
      <c r="B22" s="284" t="s">
        <v>564</v>
      </c>
      <c r="C22" s="154" t="s">
        <v>17</v>
      </c>
      <c r="D22" s="24">
        <v>181500</v>
      </c>
      <c r="E22" s="158" t="s">
        <v>563</v>
      </c>
      <c r="F22" s="157"/>
      <c r="G22" s="154"/>
      <c r="H22" s="155"/>
    </row>
    <row r="23" spans="1:8" ht="20.100000000000001" customHeight="1" x14ac:dyDescent="0.15">
      <c r="A23" s="303"/>
      <c r="B23" s="288" t="s">
        <v>531</v>
      </c>
      <c r="C23" s="154" t="s">
        <v>529</v>
      </c>
      <c r="D23" s="165">
        <v>20000</v>
      </c>
      <c r="E23" s="158"/>
      <c r="F23" s="157"/>
      <c r="G23" s="154"/>
      <c r="H23" s="155"/>
    </row>
    <row r="24" spans="1:8" ht="20.100000000000001" customHeight="1" x14ac:dyDescent="0.15">
      <c r="A24" s="157"/>
      <c r="B24" s="52" t="s">
        <v>543</v>
      </c>
      <c r="C24" s="154" t="s">
        <v>594</v>
      </c>
      <c r="D24" s="165">
        <v>30000</v>
      </c>
      <c r="E24" s="158"/>
      <c r="F24" s="157"/>
      <c r="G24" s="154"/>
      <c r="H24" s="155"/>
    </row>
    <row r="25" spans="1:8" ht="20.100000000000001" customHeight="1" x14ac:dyDescent="0.15">
      <c r="A25" s="316">
        <v>26</v>
      </c>
      <c r="B25" s="52" t="s">
        <v>604</v>
      </c>
      <c r="C25" s="154" t="s">
        <v>529</v>
      </c>
      <c r="D25" s="165">
        <v>2181</v>
      </c>
      <c r="E25" s="158" t="s">
        <v>605</v>
      </c>
      <c r="F25" s="157"/>
      <c r="G25" s="154"/>
      <c r="H25" s="155"/>
    </row>
    <row r="26" spans="1:8" ht="20.100000000000001" customHeight="1" x14ac:dyDescent="0.15">
      <c r="A26" s="309">
        <v>27</v>
      </c>
      <c r="B26" s="52" t="s">
        <v>545</v>
      </c>
      <c r="C26" s="154" t="s">
        <v>529</v>
      </c>
      <c r="D26" s="165">
        <v>32780</v>
      </c>
      <c r="E26" s="158" t="s">
        <v>563</v>
      </c>
      <c r="F26" s="157"/>
      <c r="G26" s="154"/>
      <c r="H26" s="155"/>
    </row>
    <row r="27" spans="1:8" ht="20.100000000000001" customHeight="1" x14ac:dyDescent="0.15">
      <c r="A27" s="316">
        <v>28</v>
      </c>
      <c r="B27" s="52" t="s">
        <v>611</v>
      </c>
      <c r="C27" s="154" t="s">
        <v>529</v>
      </c>
      <c r="D27" s="165">
        <v>7040</v>
      </c>
      <c r="E27" s="158"/>
      <c r="F27" s="157"/>
      <c r="G27" s="154"/>
      <c r="H27" s="155"/>
    </row>
    <row r="28" spans="1:8" ht="20.100000000000001" customHeight="1" x14ac:dyDescent="0.15">
      <c r="A28" s="316">
        <v>29</v>
      </c>
      <c r="B28" s="52" t="s">
        <v>610</v>
      </c>
      <c r="C28" s="154" t="s">
        <v>17</v>
      </c>
      <c r="D28" s="165">
        <v>1850</v>
      </c>
      <c r="E28" s="158"/>
      <c r="F28" s="157"/>
      <c r="G28" s="154"/>
      <c r="H28" s="155"/>
    </row>
    <row r="29" spans="1:8" ht="20.100000000000001" customHeight="1" x14ac:dyDescent="0.15">
      <c r="A29" s="309">
        <v>30</v>
      </c>
      <c r="B29" s="443" t="s">
        <v>613</v>
      </c>
      <c r="C29" s="444" t="s">
        <v>17</v>
      </c>
      <c r="D29" s="306">
        <v>14019</v>
      </c>
      <c r="E29" s="445" t="s">
        <v>563</v>
      </c>
      <c r="F29" s="157"/>
      <c r="G29" s="154"/>
      <c r="H29" s="155"/>
    </row>
    <row r="30" spans="1:8" ht="20.100000000000001" customHeight="1" x14ac:dyDescent="0.15">
      <c r="A30" s="309">
        <v>26</v>
      </c>
      <c r="B30" s="443" t="s">
        <v>615</v>
      </c>
      <c r="C30" s="444" t="s">
        <v>17</v>
      </c>
      <c r="D30" s="306">
        <v>11550</v>
      </c>
      <c r="E30" s="158"/>
      <c r="F30" s="157"/>
      <c r="G30" s="154"/>
      <c r="H30" s="155"/>
    </row>
    <row r="31" spans="1:8" ht="20.100000000000001" customHeight="1" x14ac:dyDescent="0.15">
      <c r="A31" s="157"/>
      <c r="B31" s="284" t="s">
        <v>18</v>
      </c>
      <c r="C31" s="154"/>
      <c r="D31" s="165">
        <f>'収益・費用明細書(様式3)'!G60</f>
        <v>130030</v>
      </c>
      <c r="E31" s="158"/>
      <c r="F31" s="157"/>
      <c r="G31" s="154"/>
      <c r="H31" s="155"/>
    </row>
    <row r="32" spans="1:8" ht="20.100000000000001" customHeight="1" x14ac:dyDescent="0.15">
      <c r="A32" s="157"/>
      <c r="B32" s="284"/>
      <c r="C32" s="154"/>
      <c r="D32" s="166"/>
      <c r="E32" s="158"/>
      <c r="F32" s="157"/>
      <c r="G32" s="154"/>
      <c r="H32" s="155"/>
    </row>
    <row r="33" spans="1:8" ht="20.100000000000001" customHeight="1" x14ac:dyDescent="0.15">
      <c r="A33" s="386"/>
      <c r="B33" s="386"/>
      <c r="C33" s="148" t="s">
        <v>37</v>
      </c>
      <c r="D33" s="149">
        <f>SUM(D7:D32)</f>
        <v>2299010</v>
      </c>
      <c r="E33" s="153"/>
      <c r="F33" s="153"/>
      <c r="G33" s="153"/>
      <c r="H33" s="159"/>
    </row>
    <row r="34" spans="1:8" ht="20.100000000000001" customHeight="1" x14ac:dyDescent="0.15">
      <c r="A34" s="384" t="s">
        <v>508</v>
      </c>
      <c r="B34" s="384"/>
      <c r="C34" s="384"/>
      <c r="D34" s="278"/>
      <c r="E34" s="153"/>
      <c r="F34" s="153"/>
      <c r="G34" s="153"/>
      <c r="H34" s="159"/>
    </row>
    <row r="35" spans="1:8" ht="21" customHeight="1" x14ac:dyDescent="0.15">
      <c r="A35" s="384" t="s">
        <v>352</v>
      </c>
      <c r="B35" s="384"/>
      <c r="C35" s="384"/>
      <c r="D35" s="384"/>
      <c r="E35" s="384"/>
      <c r="F35" s="384"/>
      <c r="G35" s="384"/>
      <c r="H35" s="384"/>
    </row>
    <row r="36" spans="1:8" s="161" customFormat="1" ht="17.25" customHeight="1" x14ac:dyDescent="0.15">
      <c r="A36" s="277" t="s">
        <v>353</v>
      </c>
      <c r="B36" s="285"/>
      <c r="C36" s="160"/>
      <c r="D36" s="160"/>
      <c r="E36" s="160"/>
      <c r="F36" s="160"/>
      <c r="G36" s="160"/>
      <c r="H36" s="160"/>
    </row>
    <row r="37" spans="1:8" s="161" customFormat="1" ht="17.25" customHeight="1" x14ac:dyDescent="0.15">
      <c r="A37" s="394"/>
      <c r="B37" s="394"/>
      <c r="C37" s="394"/>
      <c r="D37" s="160"/>
      <c r="E37" s="160"/>
      <c r="F37" s="160"/>
      <c r="G37" s="160"/>
      <c r="H37" s="160"/>
    </row>
    <row r="38" spans="1:8" ht="17.25" customHeight="1" x14ac:dyDescent="0.15">
      <c r="A38" s="387" t="s">
        <v>290</v>
      </c>
      <c r="B38" s="388"/>
      <c r="C38" s="388"/>
      <c r="D38" s="388"/>
      <c r="E38" s="388"/>
      <c r="F38" s="388"/>
      <c r="G38" s="388"/>
      <c r="H38" s="388"/>
    </row>
    <row r="39" spans="1:8" ht="21" customHeight="1" x14ac:dyDescent="0.15">
      <c r="A39" s="162"/>
      <c r="B39" s="286"/>
      <c r="C39" s="163"/>
      <c r="D39" s="163"/>
      <c r="E39" s="163"/>
      <c r="F39" s="163"/>
      <c r="G39" s="163"/>
      <c r="H39" s="163"/>
    </row>
    <row r="40" spans="1:8" x14ac:dyDescent="0.15">
      <c r="A40" s="153"/>
      <c r="B40" s="282"/>
      <c r="C40" s="153"/>
      <c r="D40" s="153"/>
      <c r="E40" s="153"/>
      <c r="F40" s="153"/>
      <c r="G40" s="153"/>
      <c r="H40" s="153"/>
    </row>
    <row r="41" spans="1:8" ht="21.75" thickBot="1" x14ac:dyDescent="0.2">
      <c r="A41" s="151" t="s">
        <v>350</v>
      </c>
      <c r="B41" s="287" t="s">
        <v>38</v>
      </c>
      <c r="C41" s="145" t="s">
        <v>39</v>
      </c>
      <c r="D41" s="146" t="s">
        <v>136</v>
      </c>
      <c r="E41" s="147" t="s">
        <v>40</v>
      </c>
      <c r="F41" s="11"/>
      <c r="G41" s="153"/>
      <c r="H41" s="11"/>
    </row>
    <row r="42" spans="1:8" ht="20.100000000000001" customHeight="1" thickTop="1" x14ac:dyDescent="0.15">
      <c r="A42" s="292">
        <v>3</v>
      </c>
      <c r="B42" s="290" t="s">
        <v>530</v>
      </c>
      <c r="C42" s="52"/>
      <c r="D42" s="20" t="s">
        <v>41</v>
      </c>
      <c r="E42" s="167">
        <v>330</v>
      </c>
      <c r="F42" s="11"/>
      <c r="G42" s="153"/>
      <c r="H42" s="164"/>
    </row>
    <row r="43" spans="1:8" ht="20.100000000000001" customHeight="1" x14ac:dyDescent="0.15">
      <c r="A43" s="292">
        <v>5</v>
      </c>
      <c r="B43" s="298" t="s">
        <v>567</v>
      </c>
      <c r="C43" s="52"/>
      <c r="D43" s="20" t="s">
        <v>41</v>
      </c>
      <c r="E43" s="167">
        <v>330</v>
      </c>
      <c r="F43" s="11"/>
      <c r="G43" s="153"/>
      <c r="H43" s="164"/>
    </row>
    <row r="44" spans="1:8" ht="20.100000000000001" customHeight="1" x14ac:dyDescent="0.15">
      <c r="A44" s="301">
        <v>17</v>
      </c>
      <c r="B44" s="298" t="s">
        <v>560</v>
      </c>
      <c r="C44" s="52"/>
      <c r="D44" s="20" t="s">
        <v>41</v>
      </c>
      <c r="E44" s="167">
        <v>0</v>
      </c>
      <c r="F44" s="11"/>
      <c r="G44" s="153"/>
      <c r="H44" s="164"/>
    </row>
    <row r="45" spans="1:8" ht="20.100000000000001" customHeight="1" x14ac:dyDescent="0.15">
      <c r="A45" s="302">
        <v>18</v>
      </c>
      <c r="B45" s="290" t="s">
        <v>562</v>
      </c>
      <c r="C45" s="52"/>
      <c r="D45" s="20" t="s">
        <v>41</v>
      </c>
      <c r="E45" s="167">
        <v>330</v>
      </c>
      <c r="F45" s="11"/>
      <c r="G45" s="153"/>
      <c r="H45" s="164"/>
    </row>
    <row r="46" spans="1:8" ht="20.100000000000001" customHeight="1" x14ac:dyDescent="0.15">
      <c r="A46" s="301">
        <v>19</v>
      </c>
      <c r="B46" s="284" t="s">
        <v>564</v>
      </c>
      <c r="C46" s="52"/>
      <c r="D46" s="20" t="s">
        <v>41</v>
      </c>
      <c r="E46" s="167">
        <v>0</v>
      </c>
      <c r="F46" s="11"/>
      <c r="G46" s="153"/>
      <c r="H46" s="164"/>
    </row>
    <row r="47" spans="1:8" ht="20.100000000000001" customHeight="1" x14ac:dyDescent="0.15">
      <c r="A47" s="153"/>
      <c r="B47" s="282"/>
      <c r="C47" s="153"/>
      <c r="D47" s="148" t="s">
        <v>42</v>
      </c>
      <c r="E47" s="168">
        <f>SUM(E42:E46)</f>
        <v>990</v>
      </c>
      <c r="F47" s="153"/>
      <c r="G47" s="153"/>
      <c r="H47" s="153"/>
    </row>
    <row r="48" spans="1:8" ht="20.100000000000001" customHeight="1" x14ac:dyDescent="0.15">
      <c r="A48" s="384" t="s">
        <v>508</v>
      </c>
      <c r="B48" s="384"/>
      <c r="C48" s="384"/>
      <c r="D48" s="278"/>
      <c r="E48" s="153"/>
      <c r="F48" s="153"/>
      <c r="G48" s="153"/>
      <c r="H48" s="159"/>
    </row>
    <row r="49" spans="1:8" ht="20.100000000000001" customHeight="1" x14ac:dyDescent="0.15">
      <c r="A49" s="153"/>
      <c r="B49" s="282"/>
      <c r="C49" s="153"/>
      <c r="D49" s="153"/>
      <c r="E49" s="279"/>
      <c r="F49" s="153"/>
      <c r="G49" s="153"/>
      <c r="H49" s="153"/>
    </row>
    <row r="51" spans="1:8" x14ac:dyDescent="0.15">
      <c r="E51" s="441">
        <f>D33+E47</f>
        <v>2300000</v>
      </c>
    </row>
    <row r="52" spans="1:8" x14ac:dyDescent="0.15">
      <c r="E52" s="441">
        <f>2300000-E51</f>
        <v>0</v>
      </c>
    </row>
  </sheetData>
  <mergeCells count="10">
    <mergeCell ref="A48:C48"/>
    <mergeCell ref="A2:H2"/>
    <mergeCell ref="A3:H3"/>
    <mergeCell ref="A38:H38"/>
    <mergeCell ref="A5:E5"/>
    <mergeCell ref="F5:H5"/>
    <mergeCell ref="A33:B33"/>
    <mergeCell ref="A35:H35"/>
    <mergeCell ref="A37:C37"/>
    <mergeCell ref="A34:C34"/>
  </mergeCells>
  <phoneticPr fontId="3"/>
  <hyperlinks>
    <hyperlink ref="A8" r:id="rId1" display="..\siryoh\mitumori\hikarinorakugaki.pdf" xr:uid="{551721F4-4393-4C25-8117-9090B3DF56CD}"/>
    <hyperlink ref="A9" r:id="rId2" display="..\siryoh\mitumori\mitumori_hikarusukui8.8.pdf" xr:uid="{5D23AF0B-9473-4D0B-83DE-22C532EA056E}"/>
    <hyperlink ref="A12" r:id="rId3" display="..\siryoh\mitumori\isutukue.pdf" xr:uid="{56F45145-1D50-4BD1-8D1C-4C6D01916276}"/>
    <hyperlink ref="A13" r:id="rId4" display="..\siryoh\mitumori\speaker1.pdf" xr:uid="{6A7BB925-EC38-4028-90C2-E44C0D4D3D54}"/>
    <hyperlink ref="A14" r:id="rId5" display="..\siryoh\mitumori\speaker2.pdf" xr:uid="{1FAD6015-9E33-4C4A-8B91-001EC27D3701}"/>
    <hyperlink ref="A15" r:id="rId6" display="..\siryoh\mitumori\tennto.pdf" xr:uid="{6B64CBB2-FC3E-4A96-A515-A0AD164F56EC}"/>
    <hyperlink ref="A16" r:id="rId7" display="..\siryoh\mitumori\watagashiki.pdf" xr:uid="{F603E0C6-6090-4396-9D51-566D2B829EC3}"/>
    <hyperlink ref="A17" r:id="rId8" display="..\siryoh\mitumori\sisutemuatomitsumori.pdf" xr:uid="{047C0B00-4020-447F-AD6E-2F7AFE804955}"/>
    <hyperlink ref="A19" r:id="rId9" display="..\siryoh\mitumori\innsatudai.pdf" xr:uid="{A11E91E5-E332-46D8-8CBB-A5FDF28F3992}"/>
    <hyperlink ref="A20" r:id="rId10" display="..\siryoh\mitumori\snskoukokuhi.pdf" xr:uid="{65C71FEF-725A-4593-83BA-A5B45CA9ABD9}"/>
    <hyperlink ref="A22" r:id="rId11" display="..\siryoh\mitumori\izumiunyu.pdf" xr:uid="{07916BB7-29DD-4FA6-AC20-918D8C54E45C}"/>
    <hyperlink ref="A42" r:id="rId12" display="..\siryoh\mitumori\ledrantan350.pdf" xr:uid="{EA50C01C-8BC6-471D-A00E-39709071ECD1}"/>
    <hyperlink ref="A43" r:id="rId13" display="..\siryoh\mitumori\hikarinorakugaki.pdf" xr:uid="{245A2470-267E-4171-AC29-A015794A0D3D}"/>
    <hyperlink ref="A21" r:id="rId14" display="..\siryoh\mitumori\keibi.pdf" xr:uid="{BDAF3559-B2AA-4B36-9417-09AF5A5FAF9F}"/>
    <hyperlink ref="A44" r:id="rId15" display="..\siryoh\mitumori\sisutemuatomitsumori.pdf" xr:uid="{C9150404-055F-4AEA-A378-B48490E0B694}"/>
    <hyperlink ref="A46" r:id="rId16" display="..\siryoh\mitumori\izumiunyu.pdf" xr:uid="{944F98D7-AE5A-4748-B620-BB89C9CD63F5}"/>
    <hyperlink ref="A45" r:id="rId17" display="..\siryoh\mitumori\keibi.pdf" xr:uid="{740947BB-F217-4934-AFA1-E1AA9A6A4B2E}"/>
    <hyperlink ref="A7" r:id="rId18" display="..\siryoh\mitumori\heriumugasumitumori.pdf" xr:uid="{1A560216-1E89-4208-BFCD-08BD97A015EF}"/>
    <hyperlink ref="A10" r:id="rId19" display="..\siryoh\mitumori\watagashibou.pdf" xr:uid="{4CF28473-0293-41D7-80FF-15B46982F0F9}"/>
    <hyperlink ref="A18" r:id="rId20" display="..\siryoh\mitumori\220927jci m.pdf" xr:uid="{FFD036FA-6778-46F3-B378-FC644976D265}"/>
    <hyperlink ref="A25" r:id="rId21" display="..\siryoh\mitumori\mitumori_tai_raberu_2.pdf" xr:uid="{376C3B9E-E239-4318-9CB9-DB6B7573CB1D}"/>
    <hyperlink ref="A27" r:id="rId22" display="..\siryoh\mitumori\mitumori-tyoutinnbou.pdf" xr:uid="{D18022A5-09B9-4B18-B8BC-8255ECC1EE18}"/>
    <hyperlink ref="A28" r:id="rId23" display="..\siryoh\mitumori\mitumori_innkamu_hennsouhi.pdf" xr:uid="{9257F03F-5C38-49ED-9A5C-57612BBDBD70}"/>
    <hyperlink ref="A29" r:id="rId24" display="../siryoh/mitumori/mitumori-toutingtunnel_mokuzai.pdf" xr:uid="{2DDD7C4B-2508-4059-A3DF-10208206D9DE}"/>
    <hyperlink ref="A26" r:id="rId25" display="..\siryoh\mitumori\bu-sutiketoranntanntiketto.pdf" xr:uid="{982EA044-1448-4FFC-BC66-9FA207190090}"/>
    <hyperlink ref="A30" r:id="rId26" display="..\siryoh\mitumori\innkamu-mitumori.pdf" xr:uid="{2BF010B6-6ED3-434B-808D-CB6D62CC210A}"/>
  </hyperlinks>
  <printOptions horizontalCentered="1"/>
  <pageMargins left="0.6692913385826772" right="0.6692913385826772" top="0.98425196850393704" bottom="0.98425196850393704" header="0.51181102362204722" footer="0.51181102362204722"/>
  <pageSetup paperSize="9" scale="70" orientation="portrait" r:id="rId2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96"/>
  <sheetViews>
    <sheetView view="pageBreakPreview" zoomScaleNormal="100" zoomScaleSheetLayoutView="100" workbookViewId="0">
      <selection activeCell="A5" sqref="A5:D5"/>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24"/>
      <c r="C1" s="205"/>
      <c r="D1" s="205"/>
      <c r="E1" s="205"/>
      <c r="F1" s="205"/>
      <c r="G1" s="205"/>
      <c r="H1" s="205"/>
      <c r="I1" s="206" t="s">
        <v>371</v>
      </c>
      <c r="J1" s="207"/>
      <c r="O1" s="208" t="s">
        <v>133</v>
      </c>
    </row>
    <row r="2" spans="1:15" ht="14.25" x14ac:dyDescent="0.15">
      <c r="I2" s="208" t="s">
        <v>256</v>
      </c>
      <c r="K2" s="85" t="s">
        <v>257</v>
      </c>
    </row>
    <row r="3" spans="1:15" x14ac:dyDescent="0.15">
      <c r="J3" s="206"/>
      <c r="K3" s="209" t="s">
        <v>258</v>
      </c>
      <c r="L3" s="210"/>
      <c r="M3" s="210"/>
      <c r="N3" s="211"/>
    </row>
    <row r="4" spans="1:15" ht="14.25" thickBot="1" x14ac:dyDescent="0.2">
      <c r="A4" s="212" t="s">
        <v>592</v>
      </c>
      <c r="B4" s="212"/>
      <c r="C4" s="212"/>
      <c r="D4" s="212"/>
      <c r="E4" s="205"/>
      <c r="F4" s="205"/>
      <c r="G4" s="205"/>
      <c r="H4" s="413" t="s">
        <v>165</v>
      </c>
      <c r="I4" s="413"/>
      <c r="J4" s="206"/>
      <c r="K4" s="213" t="s">
        <v>259</v>
      </c>
      <c r="N4" s="214"/>
    </row>
    <row r="5" spans="1:15" ht="14.25" thickBot="1" x14ac:dyDescent="0.2">
      <c r="A5" s="414"/>
      <c r="B5" s="414"/>
      <c r="C5" s="414"/>
      <c r="D5" s="414"/>
      <c r="E5" s="205"/>
      <c r="F5" s="205"/>
      <c r="G5" s="205"/>
      <c r="H5" s="205"/>
      <c r="I5" s="205"/>
      <c r="J5" s="205"/>
      <c r="K5" s="215" t="s">
        <v>179</v>
      </c>
      <c r="L5" s="216" t="s">
        <v>175</v>
      </c>
      <c r="M5" s="217" t="s">
        <v>176</v>
      </c>
      <c r="N5" s="214"/>
    </row>
    <row r="6" spans="1:15" ht="14.25" thickBot="1" x14ac:dyDescent="0.2">
      <c r="A6" s="205"/>
      <c r="B6" s="205"/>
      <c r="C6" s="205"/>
      <c r="D6" s="205"/>
      <c r="E6" s="205"/>
      <c r="F6" s="205"/>
      <c r="G6" s="205"/>
      <c r="H6" s="205"/>
      <c r="I6" s="218" t="s">
        <v>174</v>
      </c>
      <c r="J6" s="205"/>
      <c r="K6" s="219"/>
      <c r="L6" s="220" t="str">
        <f>IF(K6="","",IF(K6&lt;897900,ROUNDDOWN(K6/89.79%,0),ROUNDDOWN((K6-102100)/79.58%,0)))</f>
        <v/>
      </c>
      <c r="M6" s="220" t="str">
        <f>IF(K6="","",L6-K6)</f>
        <v/>
      </c>
      <c r="N6" s="214"/>
    </row>
    <row r="7" spans="1:15" ht="21" customHeight="1" x14ac:dyDescent="0.15">
      <c r="A7" s="415" t="s">
        <v>173</v>
      </c>
      <c r="B7" s="415"/>
      <c r="C7" s="415"/>
      <c r="D7" s="415"/>
      <c r="E7" s="415"/>
      <c r="F7" s="415"/>
      <c r="G7" s="415"/>
      <c r="H7" s="415"/>
      <c r="I7" s="416"/>
      <c r="J7" s="221"/>
      <c r="K7" s="222"/>
      <c r="M7" s="223"/>
      <c r="N7" s="214"/>
      <c r="O7" s="224"/>
    </row>
    <row r="8" spans="1:15" ht="14.25" customHeight="1" thickBot="1" x14ac:dyDescent="0.2">
      <c r="A8" s="221"/>
      <c r="B8" s="221"/>
      <c r="C8" s="221"/>
      <c r="D8" s="221"/>
      <c r="E8" s="205"/>
      <c r="F8" s="205"/>
      <c r="G8" s="205"/>
      <c r="H8" s="205"/>
      <c r="I8" s="417"/>
      <c r="J8" s="205"/>
      <c r="K8" s="213" t="s">
        <v>260</v>
      </c>
      <c r="N8" s="214"/>
    </row>
    <row r="9" spans="1:15" ht="13.5" customHeight="1" thickBot="1" x14ac:dyDescent="0.2">
      <c r="A9" s="419" t="s">
        <v>581</v>
      </c>
      <c r="B9" s="419"/>
      <c r="C9" s="419"/>
      <c r="D9" s="419"/>
      <c r="E9" s="419"/>
      <c r="F9" s="419"/>
      <c r="G9" s="419"/>
      <c r="H9" s="419"/>
      <c r="I9" s="417"/>
      <c r="J9" s="225"/>
      <c r="K9" s="216" t="s">
        <v>175</v>
      </c>
      <c r="L9" s="215" t="s">
        <v>179</v>
      </c>
      <c r="M9" s="217" t="s">
        <v>176</v>
      </c>
      <c r="N9" s="214"/>
    </row>
    <row r="10" spans="1:15" ht="13.5" customHeight="1" thickBot="1" x14ac:dyDescent="0.2">
      <c r="A10" s="419"/>
      <c r="B10" s="419"/>
      <c r="C10" s="419"/>
      <c r="D10" s="419"/>
      <c r="E10" s="419"/>
      <c r="F10" s="419"/>
      <c r="G10" s="419"/>
      <c r="H10" s="419"/>
      <c r="I10" s="417"/>
      <c r="J10" s="225"/>
      <c r="K10" s="226"/>
      <c r="L10" s="220" t="str">
        <f>IF(K10="","",IF(K10&lt;1000000,ROUNDUP(K10*89.79%,0),ROUNDUP(K10*79.58%+102100,0)))</f>
        <v/>
      </c>
      <c r="M10" s="220" t="str">
        <f>IF(K10="","",K10-L10)</f>
        <v/>
      </c>
      <c r="N10" s="227"/>
    </row>
    <row r="11" spans="1:15" ht="13.5" customHeight="1" x14ac:dyDescent="0.15">
      <c r="A11" s="225"/>
      <c r="B11" s="225"/>
      <c r="C11" s="225"/>
      <c r="D11" s="225"/>
      <c r="E11" s="225"/>
      <c r="F11" s="225"/>
      <c r="G11" s="225"/>
      <c r="H11" s="225"/>
      <c r="I11" s="418"/>
      <c r="J11" s="225"/>
    </row>
    <row r="12" spans="1:15" ht="14.25" thickBot="1" x14ac:dyDescent="0.2">
      <c r="A12" s="399" t="s">
        <v>131</v>
      </c>
      <c r="B12" s="399"/>
      <c r="C12" s="399"/>
      <c r="D12" s="399"/>
      <c r="E12" s="399"/>
      <c r="F12" s="399"/>
      <c r="G12" s="399"/>
      <c r="H12" s="399"/>
      <c r="I12" s="399"/>
      <c r="J12" s="207"/>
      <c r="K12" s="228" t="s">
        <v>261</v>
      </c>
      <c r="L12" s="224"/>
      <c r="M12" s="224"/>
    </row>
    <row r="13" spans="1:15" ht="13.9" customHeight="1" thickBot="1" x14ac:dyDescent="0.2">
      <c r="A13" s="205" t="s">
        <v>344</v>
      </c>
      <c r="B13" s="205"/>
      <c r="C13" s="412" t="s">
        <v>572</v>
      </c>
      <c r="D13" s="412"/>
      <c r="E13" s="412"/>
      <c r="F13" s="412"/>
      <c r="G13" s="412"/>
      <c r="H13" s="412"/>
      <c r="I13" s="412"/>
      <c r="J13" s="205"/>
      <c r="K13" s="216" t="s">
        <v>175</v>
      </c>
      <c r="L13" s="224"/>
      <c r="M13" s="224"/>
    </row>
    <row r="14" spans="1:15" ht="14.25" thickBot="1" x14ac:dyDescent="0.2">
      <c r="A14" s="205" t="s">
        <v>104</v>
      </c>
      <c r="B14" s="205"/>
      <c r="C14" s="400" t="s">
        <v>574</v>
      </c>
      <c r="D14" s="400"/>
      <c r="E14" s="400"/>
      <c r="F14" s="400"/>
      <c r="G14" s="400"/>
      <c r="H14" s="400"/>
      <c r="I14" s="400"/>
      <c r="J14" s="205"/>
      <c r="K14" s="219"/>
      <c r="L14" s="224"/>
      <c r="M14" s="224"/>
    </row>
    <row r="15" spans="1:15" x14ac:dyDescent="0.15">
      <c r="A15" s="205" t="s">
        <v>105</v>
      </c>
      <c r="B15" s="205"/>
      <c r="C15" s="400" t="s">
        <v>575</v>
      </c>
      <c r="D15" s="400"/>
      <c r="E15" s="400"/>
      <c r="F15" s="400"/>
      <c r="G15" s="205"/>
      <c r="H15" s="205"/>
      <c r="I15" s="205"/>
      <c r="J15" s="205"/>
    </row>
    <row r="16" spans="1:15" ht="14.25" thickBot="1" x14ac:dyDescent="0.2">
      <c r="A16" s="205" t="s">
        <v>106</v>
      </c>
      <c r="B16" s="205"/>
      <c r="C16" s="400" t="s">
        <v>573</v>
      </c>
      <c r="D16" s="400"/>
      <c r="E16" s="400"/>
      <c r="F16" s="400"/>
      <c r="G16" s="400"/>
      <c r="H16" s="400"/>
      <c r="I16" s="400"/>
      <c r="J16" s="205"/>
      <c r="K16" t="s">
        <v>178</v>
      </c>
    </row>
    <row r="17" spans="1:17" ht="14.25" thickBot="1" x14ac:dyDescent="0.2">
      <c r="A17" s="229" t="s">
        <v>381</v>
      </c>
      <c r="B17" s="205"/>
      <c r="C17" s="400" t="s">
        <v>576</v>
      </c>
      <c r="D17" s="400"/>
      <c r="E17" s="400"/>
      <c r="F17" s="400"/>
      <c r="G17" s="411" t="s">
        <v>577</v>
      </c>
      <c r="H17" s="411"/>
      <c r="I17" s="411"/>
      <c r="J17" s="205"/>
      <c r="K17" s="230"/>
      <c r="L17" t="s">
        <v>262</v>
      </c>
    </row>
    <row r="18" spans="1:17" x14ac:dyDescent="0.15">
      <c r="A18" s="205" t="s">
        <v>263</v>
      </c>
      <c r="B18" s="205"/>
      <c r="C18" s="205"/>
      <c r="D18" s="205"/>
      <c r="E18" s="205"/>
      <c r="F18" s="205"/>
      <c r="G18" s="205"/>
      <c r="H18" s="205"/>
      <c r="I18" s="205"/>
      <c r="J18" s="231"/>
      <c r="L18" t="s">
        <v>181</v>
      </c>
    </row>
    <row r="19" spans="1:17" x14ac:dyDescent="0.15">
      <c r="J19" s="205"/>
    </row>
    <row r="20" spans="1:17" ht="14.25" thickBot="1" x14ac:dyDescent="0.2">
      <c r="A20" s="205" t="s">
        <v>327</v>
      </c>
      <c r="B20" s="205"/>
      <c r="D20" s="205" t="s">
        <v>107</v>
      </c>
      <c r="E20" s="205" t="s">
        <v>108</v>
      </c>
      <c r="F20" s="232" t="s">
        <v>109</v>
      </c>
      <c r="H20" s="205" t="s">
        <v>578</v>
      </c>
      <c r="I20" s="205"/>
      <c r="J20" s="205"/>
      <c r="K20" s="84" t="s">
        <v>177</v>
      </c>
    </row>
    <row r="21" spans="1:17" ht="14.25" thickBot="1" x14ac:dyDescent="0.2">
      <c r="A21" s="205" t="s">
        <v>326</v>
      </c>
      <c r="B21" s="205"/>
      <c r="C21" s="205"/>
      <c r="D21" s="400" t="s">
        <v>169</v>
      </c>
      <c r="E21" s="400"/>
      <c r="F21" s="205"/>
      <c r="G21" s="205"/>
      <c r="H21" s="205"/>
      <c r="I21" s="205"/>
      <c r="J21" s="205"/>
      <c r="K21" s="170" t="s">
        <v>185</v>
      </c>
      <c r="L21" s="406" t="s">
        <v>264</v>
      </c>
      <c r="M21" s="407"/>
    </row>
    <row r="22" spans="1:17" ht="14.25" thickBot="1" x14ac:dyDescent="0.2">
      <c r="A22" s="205"/>
      <c r="B22" s="205"/>
      <c r="C22" s="205"/>
      <c r="D22" s="205"/>
      <c r="E22" s="205"/>
      <c r="F22" s="205"/>
      <c r="G22" s="205"/>
      <c r="H22" s="205"/>
      <c r="I22" s="205"/>
      <c r="J22" s="205"/>
      <c r="K22" s="171">
        <v>0</v>
      </c>
      <c r="L22" s="233" t="s">
        <v>182</v>
      </c>
      <c r="M22" s="234" t="s">
        <v>325</v>
      </c>
    </row>
    <row r="23" spans="1:17" ht="14.25" thickBot="1" x14ac:dyDescent="0.2">
      <c r="A23" s="205"/>
      <c r="B23" s="205" t="s">
        <v>110</v>
      </c>
      <c r="C23" s="205"/>
      <c r="D23" s="205"/>
      <c r="E23" s="205"/>
      <c r="F23" s="205"/>
      <c r="G23" s="205"/>
      <c r="H23" s="205"/>
      <c r="I23" s="205"/>
      <c r="J23" s="205"/>
      <c r="K23" s="171">
        <v>1</v>
      </c>
      <c r="L23" s="233" t="s">
        <v>265</v>
      </c>
      <c r="M23" s="234" t="s">
        <v>266</v>
      </c>
    </row>
    <row r="24" spans="1:17" ht="14.25" thickBot="1" x14ac:dyDescent="0.2">
      <c r="A24" s="205"/>
      <c r="B24" s="205"/>
      <c r="C24" s="205" t="s">
        <v>180</v>
      </c>
      <c r="D24" s="205"/>
      <c r="E24" s="235"/>
      <c r="F24" s="408">
        <v>20000</v>
      </c>
      <c r="G24" s="408"/>
      <c r="H24" s="235" t="s">
        <v>324</v>
      </c>
      <c r="I24" s="205"/>
      <c r="J24" s="205"/>
      <c r="K24" s="171">
        <v>10000</v>
      </c>
      <c r="L24" s="233" t="s">
        <v>182</v>
      </c>
      <c r="M24" s="234" t="s">
        <v>267</v>
      </c>
      <c r="P24" s="223"/>
      <c r="Q24" s="223"/>
    </row>
    <row r="25" spans="1:17" ht="14.25" thickBot="1" x14ac:dyDescent="0.2">
      <c r="A25" s="236"/>
      <c r="B25" s="236"/>
      <c r="C25" s="236"/>
      <c r="D25" s="236"/>
      <c r="E25" s="236"/>
      <c r="F25" s="236"/>
      <c r="G25" s="236"/>
      <c r="H25" s="236"/>
      <c r="I25" s="236"/>
      <c r="J25" s="236"/>
      <c r="K25" s="171">
        <v>2000001</v>
      </c>
      <c r="L25" s="237" t="s">
        <v>183</v>
      </c>
      <c r="M25" s="234" t="s">
        <v>268</v>
      </c>
    </row>
    <row r="26" spans="1:17" ht="14.25" thickBot="1" x14ac:dyDescent="0.2">
      <c r="A26" s="205"/>
      <c r="B26" s="205"/>
      <c r="C26" s="205" t="s">
        <v>341</v>
      </c>
      <c r="D26" s="206"/>
      <c r="E26" s="205" t="s">
        <v>111</v>
      </c>
      <c r="F26" s="205"/>
      <c r="G26" s="205" t="s">
        <v>387</v>
      </c>
      <c r="H26" s="205"/>
      <c r="I26" s="205" t="s">
        <v>342</v>
      </c>
      <c r="J26" s="205"/>
      <c r="K26" s="171">
        <v>3000000</v>
      </c>
      <c r="L26" s="237" t="s">
        <v>183</v>
      </c>
      <c r="M26" s="234" t="s">
        <v>269</v>
      </c>
    </row>
    <row r="27" spans="1:17" ht="14.25" thickBot="1" x14ac:dyDescent="0.2">
      <c r="A27" s="238"/>
      <c r="B27" s="238"/>
      <c r="C27" s="238"/>
      <c r="G27" s="238"/>
      <c r="H27" s="238"/>
      <c r="I27" s="238"/>
      <c r="J27" s="238"/>
      <c r="K27" s="171">
        <v>3000001</v>
      </c>
      <c r="L27" s="237" t="s">
        <v>184</v>
      </c>
      <c r="M27" s="234" t="s">
        <v>270</v>
      </c>
    </row>
    <row r="28" spans="1:17" ht="14.25" thickBot="1" x14ac:dyDescent="0.2">
      <c r="A28" s="236"/>
      <c r="B28" s="236"/>
      <c r="C28" s="205" t="s">
        <v>323</v>
      </c>
      <c r="D28" s="206"/>
      <c r="E28" s="205" t="s">
        <v>111</v>
      </c>
      <c r="F28" s="205"/>
      <c r="G28" s="205" t="s">
        <v>271</v>
      </c>
      <c r="H28" s="205"/>
      <c r="I28" s="205" t="s">
        <v>342</v>
      </c>
      <c r="J28" s="236"/>
      <c r="K28" s="171">
        <v>5000000</v>
      </c>
      <c r="L28" s="237" t="s">
        <v>184</v>
      </c>
      <c r="M28" s="234" t="s">
        <v>272</v>
      </c>
    </row>
    <row r="29" spans="1:17" x14ac:dyDescent="0.15">
      <c r="A29" s="205"/>
      <c r="B29" s="205"/>
      <c r="I29" s="205"/>
      <c r="J29" s="205"/>
      <c r="K29" t="s">
        <v>340</v>
      </c>
    </row>
    <row r="30" spans="1:17" x14ac:dyDescent="0.15">
      <c r="A30" s="238"/>
      <c r="B30" s="229" t="s">
        <v>579</v>
      </c>
      <c r="C30" s="239"/>
      <c r="D30" s="239"/>
      <c r="E30" s="239"/>
      <c r="F30" s="239"/>
      <c r="G30" s="239"/>
      <c r="H30" s="239"/>
      <c r="I30" s="205"/>
      <c r="J30" s="238"/>
      <c r="K30" s="84" t="s">
        <v>339</v>
      </c>
    </row>
    <row r="31" spans="1:17" x14ac:dyDescent="0.15">
      <c r="A31" s="205"/>
      <c r="B31" s="205"/>
      <c r="C31" s="409"/>
      <c r="D31" s="410"/>
      <c r="E31" s="410"/>
      <c r="F31" s="410"/>
      <c r="G31" s="410"/>
      <c r="H31" s="410"/>
      <c r="I31" s="240"/>
      <c r="J31" s="205"/>
      <c r="K31" s="84" t="s">
        <v>338</v>
      </c>
    </row>
    <row r="32" spans="1:17" ht="13.5" customHeight="1" x14ac:dyDescent="0.15">
      <c r="A32" s="205"/>
      <c r="B32" s="205"/>
      <c r="C32" s="410"/>
      <c r="D32" s="410"/>
      <c r="E32" s="410"/>
      <c r="F32" s="410"/>
      <c r="G32" s="410"/>
      <c r="H32" s="410"/>
      <c r="I32" s="239"/>
      <c r="J32" s="238"/>
      <c r="K32" s="84" t="s">
        <v>347</v>
      </c>
    </row>
    <row r="33" spans="1:18" x14ac:dyDescent="0.15">
      <c r="A33" s="205"/>
      <c r="B33" s="205"/>
      <c r="C33" s="410"/>
      <c r="D33" s="410"/>
      <c r="E33" s="410"/>
      <c r="F33" s="410"/>
      <c r="G33" s="410"/>
      <c r="H33" s="410"/>
      <c r="I33" s="205"/>
      <c r="J33" s="205"/>
      <c r="K33" s="84" t="s">
        <v>348</v>
      </c>
    </row>
    <row r="34" spans="1:18" x14ac:dyDescent="0.15">
      <c r="A34" s="205"/>
      <c r="B34" s="205"/>
    </row>
    <row r="35" spans="1:18" x14ac:dyDescent="0.15">
      <c r="A35" s="205"/>
      <c r="B35" s="205" t="s">
        <v>112</v>
      </c>
      <c r="C35" s="205"/>
      <c r="D35" s="205"/>
      <c r="E35" s="205" t="s">
        <v>580</v>
      </c>
      <c r="F35" s="205"/>
      <c r="G35" s="205"/>
      <c r="H35" s="205"/>
      <c r="I35" s="205"/>
      <c r="J35" s="205"/>
    </row>
    <row r="36" spans="1:18" x14ac:dyDescent="0.15">
      <c r="A36" s="205"/>
      <c r="B36" s="205"/>
      <c r="C36" s="205"/>
      <c r="D36" s="205"/>
      <c r="E36" s="205"/>
      <c r="F36" s="205"/>
      <c r="G36" s="205"/>
      <c r="H36" s="205"/>
      <c r="I36" s="205"/>
      <c r="J36" s="205"/>
    </row>
    <row r="37" spans="1:18" ht="14.25" x14ac:dyDescent="0.15">
      <c r="A37" s="205"/>
      <c r="B37" s="236"/>
      <c r="C37" s="236"/>
      <c r="D37" s="236"/>
      <c r="E37" s="236"/>
      <c r="F37" s="236"/>
      <c r="G37" s="236"/>
      <c r="H37" s="236"/>
      <c r="I37" s="248" t="s">
        <v>388</v>
      </c>
      <c r="J37" s="236"/>
      <c r="P37" s="241"/>
      <c r="Q37" s="241"/>
    </row>
    <row r="38" spans="1:18" ht="14.25" x14ac:dyDescent="0.15">
      <c r="A38" s="205"/>
      <c r="B38" s="236"/>
      <c r="C38" s="236"/>
      <c r="D38" s="236"/>
      <c r="E38" s="236"/>
      <c r="F38" s="236"/>
      <c r="G38" s="236"/>
      <c r="H38" s="236"/>
      <c r="I38" s="248"/>
      <c r="J38" s="236"/>
      <c r="P38" s="241"/>
      <c r="Q38" s="241"/>
    </row>
    <row r="39" spans="1:18" ht="14.25" x14ac:dyDescent="0.15">
      <c r="A39" s="205"/>
      <c r="B39" s="236"/>
      <c r="C39" s="236"/>
      <c r="D39" s="236"/>
      <c r="E39" s="236"/>
      <c r="F39" s="236"/>
      <c r="G39" s="236"/>
      <c r="H39" s="236"/>
      <c r="I39" s="250" t="s">
        <v>371</v>
      </c>
      <c r="J39" s="236"/>
      <c r="P39" s="241"/>
      <c r="Q39" s="241"/>
    </row>
    <row r="40" spans="1:18" ht="14.25" x14ac:dyDescent="0.15">
      <c r="A40" s="205"/>
      <c r="B40" s="236"/>
      <c r="C40" s="405" t="s">
        <v>318</v>
      </c>
      <c r="D40" s="405"/>
      <c r="E40" s="405"/>
      <c r="F40" s="405"/>
      <c r="G40" s="405"/>
      <c r="H40" s="405"/>
      <c r="I40" s="208" t="s">
        <v>256</v>
      </c>
      <c r="J40" s="236"/>
      <c r="P40" s="241"/>
      <c r="Q40" s="241"/>
    </row>
    <row r="41" spans="1:18" ht="14.25" x14ac:dyDescent="0.15">
      <c r="A41" s="205"/>
      <c r="B41" s="236"/>
      <c r="C41" s="251"/>
      <c r="D41" s="251"/>
      <c r="E41" s="251"/>
      <c r="F41" s="251"/>
      <c r="G41" s="251"/>
      <c r="H41" s="251"/>
      <c r="I41" s="208"/>
      <c r="J41" s="236"/>
      <c r="P41" s="241"/>
      <c r="Q41" s="241"/>
    </row>
    <row r="42" spans="1:18" ht="13.5" customHeight="1" x14ac:dyDescent="0.15">
      <c r="A42" s="205"/>
      <c r="B42" s="242" t="s">
        <v>322</v>
      </c>
      <c r="C42" s="402" t="s">
        <v>582</v>
      </c>
      <c r="D42" s="402"/>
      <c r="E42" s="402"/>
      <c r="F42" s="402"/>
      <c r="G42" s="402"/>
      <c r="H42" s="402"/>
      <c r="I42" s="402"/>
      <c r="J42" s="243"/>
    </row>
    <row r="43" spans="1:18" x14ac:dyDescent="0.15">
      <c r="A43" s="205"/>
      <c r="B43" s="244"/>
      <c r="C43" s="402"/>
      <c r="D43" s="402"/>
      <c r="E43" s="402"/>
      <c r="F43" s="402"/>
      <c r="G43" s="402"/>
      <c r="H43" s="402"/>
      <c r="I43" s="402"/>
      <c r="J43" s="243"/>
    </row>
    <row r="44" spans="1:18" ht="14.25" customHeight="1" x14ac:dyDescent="0.15">
      <c r="A44" s="205"/>
      <c r="B44" s="245" t="s">
        <v>321</v>
      </c>
      <c r="C44" s="397" t="s">
        <v>583</v>
      </c>
      <c r="D44" s="397"/>
      <c r="E44" s="397"/>
      <c r="F44" s="397"/>
      <c r="G44" s="397"/>
      <c r="H44" s="397"/>
      <c r="I44" s="397"/>
      <c r="J44" s="246"/>
    </row>
    <row r="45" spans="1:18" x14ac:dyDescent="0.15">
      <c r="A45" s="205"/>
      <c r="B45" s="245"/>
      <c r="C45" s="397"/>
      <c r="D45" s="397"/>
      <c r="E45" s="397"/>
      <c r="F45" s="397"/>
      <c r="G45" s="397"/>
      <c r="H45" s="397"/>
      <c r="I45" s="397"/>
      <c r="J45" s="246"/>
    </row>
    <row r="46" spans="1:18" x14ac:dyDescent="0.15">
      <c r="A46" s="205"/>
      <c r="B46" s="245"/>
      <c r="C46" s="397"/>
      <c r="D46" s="397"/>
      <c r="E46" s="397"/>
      <c r="F46" s="397"/>
      <c r="G46" s="397"/>
      <c r="H46" s="397"/>
      <c r="I46" s="397"/>
      <c r="J46" s="246"/>
    </row>
    <row r="47" spans="1:18" x14ac:dyDescent="0.15">
      <c r="A47" s="205"/>
      <c r="B47" s="247" t="s">
        <v>320</v>
      </c>
      <c r="C47" s="403" t="s">
        <v>319</v>
      </c>
      <c r="D47" s="403"/>
      <c r="E47" s="403"/>
      <c r="F47" s="403"/>
      <c r="G47" s="403"/>
      <c r="H47" s="403"/>
      <c r="I47" s="403"/>
      <c r="J47" s="243"/>
    </row>
    <row r="48" spans="1:18" ht="14.25" customHeight="1" x14ac:dyDescent="0.15">
      <c r="A48" s="252"/>
      <c r="B48" s="245" t="s">
        <v>317</v>
      </c>
      <c r="C48" s="397" t="s">
        <v>584</v>
      </c>
      <c r="D48" s="397"/>
      <c r="E48" s="397"/>
      <c r="F48" s="397"/>
      <c r="G48" s="397"/>
      <c r="H48" s="397"/>
      <c r="I48" s="397"/>
      <c r="J48" s="246"/>
      <c r="R48" s="241"/>
    </row>
    <row r="49" spans="1:10" x14ac:dyDescent="0.15">
      <c r="A49" s="252"/>
      <c r="B49" s="245"/>
      <c r="C49" s="397"/>
      <c r="D49" s="397"/>
      <c r="E49" s="397"/>
      <c r="F49" s="397"/>
      <c r="G49" s="397"/>
      <c r="H49" s="397"/>
      <c r="I49" s="397"/>
      <c r="J49" s="246"/>
    </row>
    <row r="50" spans="1:10" x14ac:dyDescent="0.15">
      <c r="A50" s="252"/>
      <c r="B50" s="245"/>
      <c r="C50" s="397"/>
      <c r="D50" s="397"/>
      <c r="E50" s="397"/>
      <c r="F50" s="397"/>
      <c r="G50" s="397"/>
      <c r="H50" s="397"/>
      <c r="I50" s="397"/>
      <c r="J50" s="246"/>
    </row>
    <row r="51" spans="1:10" x14ac:dyDescent="0.15">
      <c r="B51" s="247" t="s">
        <v>316</v>
      </c>
      <c r="C51" s="403" t="s">
        <v>315</v>
      </c>
      <c r="D51" s="403"/>
      <c r="E51" s="403"/>
      <c r="F51" s="403"/>
      <c r="G51" s="403"/>
      <c r="H51" s="403"/>
      <c r="I51" s="403"/>
      <c r="J51" s="243"/>
    </row>
    <row r="52" spans="1:10" ht="13.5" customHeight="1" x14ac:dyDescent="0.15">
      <c r="B52" s="245" t="s">
        <v>314</v>
      </c>
      <c r="C52" s="402" t="s">
        <v>345</v>
      </c>
      <c r="D52" s="402"/>
      <c r="E52" s="402"/>
      <c r="F52" s="402"/>
      <c r="G52" s="402"/>
      <c r="H52" s="402"/>
      <c r="I52" s="402"/>
      <c r="J52" s="246"/>
    </row>
    <row r="53" spans="1:10" x14ac:dyDescent="0.15">
      <c r="A53" s="252"/>
      <c r="B53" s="245"/>
      <c r="C53" s="402"/>
      <c r="D53" s="402"/>
      <c r="E53" s="402"/>
      <c r="F53" s="402"/>
      <c r="G53" s="402"/>
      <c r="H53" s="402"/>
      <c r="I53" s="402"/>
      <c r="J53" s="246"/>
    </row>
    <row r="54" spans="1:10" ht="13.5" customHeight="1" x14ac:dyDescent="0.15">
      <c r="B54" s="245" t="s">
        <v>313</v>
      </c>
      <c r="C54" s="402" t="s">
        <v>585</v>
      </c>
      <c r="D54" s="402"/>
      <c r="E54" s="402"/>
      <c r="F54" s="402"/>
      <c r="G54" s="402"/>
      <c r="H54" s="402"/>
      <c r="I54" s="402"/>
      <c r="J54" s="246"/>
    </row>
    <row r="55" spans="1:10" x14ac:dyDescent="0.15">
      <c r="A55" s="252"/>
      <c r="B55" s="245"/>
      <c r="C55" s="402"/>
      <c r="D55" s="402"/>
      <c r="E55" s="402"/>
      <c r="F55" s="402"/>
      <c r="G55" s="402"/>
      <c r="H55" s="402"/>
      <c r="I55" s="402"/>
      <c r="J55" s="246"/>
    </row>
    <row r="56" spans="1:10" ht="13.5" customHeight="1" x14ac:dyDescent="0.15">
      <c r="B56" s="245" t="s">
        <v>312</v>
      </c>
      <c r="C56" s="402" t="s">
        <v>354</v>
      </c>
      <c r="D56" s="402"/>
      <c r="E56" s="402"/>
      <c r="F56" s="402"/>
      <c r="G56" s="402"/>
      <c r="H56" s="402"/>
      <c r="I56" s="402"/>
      <c r="J56" s="246"/>
    </row>
    <row r="57" spans="1:10" x14ac:dyDescent="0.15">
      <c r="A57" s="252"/>
      <c r="B57" s="245"/>
      <c r="C57" s="402"/>
      <c r="D57" s="402"/>
      <c r="E57" s="402"/>
      <c r="F57" s="402"/>
      <c r="G57" s="402"/>
      <c r="H57" s="402"/>
      <c r="I57" s="402"/>
      <c r="J57" s="246"/>
    </row>
    <row r="58" spans="1:10" x14ac:dyDescent="0.15">
      <c r="B58" s="245" t="s">
        <v>311</v>
      </c>
      <c r="C58" s="403" t="s">
        <v>310</v>
      </c>
      <c r="D58" s="403"/>
      <c r="E58" s="403"/>
      <c r="F58" s="403"/>
      <c r="G58" s="403"/>
      <c r="H58" s="403"/>
      <c r="I58" s="403"/>
      <c r="J58" s="243"/>
    </row>
    <row r="59" spans="1:10" ht="13.5" customHeight="1" x14ac:dyDescent="0.15">
      <c r="B59" s="245" t="s">
        <v>309</v>
      </c>
      <c r="C59" s="402" t="s">
        <v>586</v>
      </c>
      <c r="D59" s="402"/>
      <c r="E59" s="402"/>
      <c r="F59" s="402"/>
      <c r="G59" s="402"/>
      <c r="H59" s="402"/>
      <c r="I59" s="402"/>
      <c r="J59" s="246"/>
    </row>
    <row r="60" spans="1:10" x14ac:dyDescent="0.15">
      <c r="A60" s="252"/>
      <c r="B60" s="245"/>
      <c r="C60" s="402"/>
      <c r="D60" s="402"/>
      <c r="E60" s="402"/>
      <c r="F60" s="402"/>
      <c r="G60" s="402"/>
      <c r="H60" s="402"/>
      <c r="I60" s="402"/>
      <c r="J60" s="246"/>
    </row>
    <row r="61" spans="1:10" x14ac:dyDescent="0.15">
      <c r="A61" s="252"/>
      <c r="B61" s="245"/>
      <c r="C61" s="402"/>
      <c r="D61" s="402"/>
      <c r="E61" s="402"/>
      <c r="F61" s="402"/>
      <c r="G61" s="402"/>
      <c r="H61" s="402"/>
      <c r="I61" s="402"/>
      <c r="J61" s="246"/>
    </row>
    <row r="62" spans="1:10" ht="13.5" customHeight="1" x14ac:dyDescent="0.15">
      <c r="B62" s="253" t="s">
        <v>308</v>
      </c>
      <c r="C62" s="397" t="s">
        <v>587</v>
      </c>
      <c r="D62" s="397"/>
      <c r="E62" s="397"/>
      <c r="F62" s="397"/>
      <c r="G62" s="397"/>
      <c r="H62" s="397"/>
      <c r="I62" s="397"/>
      <c r="J62" s="246"/>
    </row>
    <row r="63" spans="1:10" x14ac:dyDescent="0.15">
      <c r="A63" s="252"/>
      <c r="B63" s="254"/>
      <c r="C63" s="397"/>
      <c r="D63" s="397"/>
      <c r="E63" s="397"/>
      <c r="F63" s="397"/>
      <c r="G63" s="397"/>
      <c r="H63" s="397"/>
      <c r="I63" s="397"/>
      <c r="J63" s="246"/>
    </row>
    <row r="64" spans="1:10" ht="21.75" customHeight="1" x14ac:dyDescent="0.15">
      <c r="A64" s="252"/>
      <c r="B64" s="254"/>
      <c r="C64" s="397"/>
      <c r="D64" s="397"/>
      <c r="E64" s="397"/>
      <c r="F64" s="397"/>
      <c r="G64" s="397"/>
      <c r="H64" s="397"/>
      <c r="I64" s="397"/>
      <c r="J64" s="246"/>
    </row>
    <row r="65" spans="1:10" x14ac:dyDescent="0.15">
      <c r="A65" s="404"/>
      <c r="B65" s="404"/>
      <c r="C65" s="404"/>
      <c r="D65" s="404"/>
      <c r="E65" s="404"/>
      <c r="F65" s="404"/>
      <c r="G65" s="404"/>
      <c r="H65" s="404"/>
      <c r="I65" s="243"/>
      <c r="J65" s="243"/>
    </row>
    <row r="66" spans="1:10" ht="13.5" customHeight="1" x14ac:dyDescent="0.15">
      <c r="B66" s="252" t="s">
        <v>307</v>
      </c>
      <c r="C66" s="402" t="s">
        <v>306</v>
      </c>
      <c r="D66" s="402"/>
      <c r="E66" s="402"/>
      <c r="F66" s="402"/>
      <c r="G66" s="402"/>
      <c r="H66" s="402"/>
      <c r="I66" s="402"/>
      <c r="J66" s="246"/>
    </row>
    <row r="67" spans="1:10" x14ac:dyDescent="0.15">
      <c r="A67" s="252"/>
      <c r="B67" s="252"/>
      <c r="C67" s="402"/>
      <c r="D67" s="402"/>
      <c r="E67" s="402"/>
      <c r="F67" s="402"/>
      <c r="G67" s="402"/>
      <c r="H67" s="402"/>
      <c r="I67" s="402"/>
      <c r="J67" s="246"/>
    </row>
    <row r="68" spans="1:10" x14ac:dyDescent="0.15">
      <c r="A68" s="252"/>
      <c r="B68" s="252"/>
      <c r="C68" s="402"/>
      <c r="D68" s="402"/>
      <c r="E68" s="402"/>
      <c r="F68" s="402"/>
      <c r="G68" s="402"/>
      <c r="H68" s="402"/>
      <c r="I68" s="402"/>
      <c r="J68" s="246"/>
    </row>
    <row r="69" spans="1:10" x14ac:dyDescent="0.15">
      <c r="A69" s="252"/>
      <c r="B69" s="252"/>
      <c r="C69" s="252"/>
      <c r="D69" s="252"/>
      <c r="E69" s="252"/>
      <c r="F69" s="252"/>
      <c r="G69" s="252"/>
      <c r="H69" s="252"/>
      <c r="I69" s="252"/>
      <c r="J69" s="252"/>
    </row>
    <row r="70" spans="1:10" ht="13.5" customHeight="1" x14ac:dyDescent="0.15">
      <c r="B70" s="252" t="s">
        <v>305</v>
      </c>
      <c r="C70" s="402" t="s">
        <v>588</v>
      </c>
      <c r="D70" s="402"/>
      <c r="E70" s="402"/>
      <c r="F70" s="402"/>
      <c r="G70" s="402"/>
      <c r="H70" s="402"/>
      <c r="I70" s="402"/>
      <c r="J70" s="246"/>
    </row>
    <row r="71" spans="1:10" x14ac:dyDescent="0.15">
      <c r="A71" s="252"/>
      <c r="B71" s="252"/>
      <c r="C71" s="402"/>
      <c r="D71" s="402"/>
      <c r="E71" s="402"/>
      <c r="F71" s="402"/>
      <c r="G71" s="402"/>
      <c r="H71" s="402"/>
      <c r="I71" s="402"/>
      <c r="J71" s="246"/>
    </row>
    <row r="72" spans="1:10" ht="28.9" customHeight="1" x14ac:dyDescent="0.15">
      <c r="A72" s="252"/>
      <c r="B72" s="252"/>
      <c r="C72" s="402"/>
      <c r="D72" s="402"/>
      <c r="E72" s="402"/>
      <c r="F72" s="402"/>
      <c r="G72" s="402"/>
      <c r="H72" s="402"/>
      <c r="I72" s="402"/>
      <c r="J72" s="246"/>
    </row>
    <row r="73" spans="1:10" x14ac:dyDescent="0.15">
      <c r="A73" s="236" t="s">
        <v>304</v>
      </c>
      <c r="B73" s="236" t="s">
        <v>304</v>
      </c>
      <c r="C73" s="243"/>
      <c r="D73" s="243"/>
      <c r="E73" s="243"/>
      <c r="F73" s="243"/>
      <c r="G73" s="236" t="s">
        <v>303</v>
      </c>
      <c r="H73" s="243"/>
      <c r="I73" s="243"/>
      <c r="J73" s="243"/>
    </row>
    <row r="74" spans="1:10" x14ac:dyDescent="0.15">
      <c r="A74" s="236" t="s">
        <v>302</v>
      </c>
      <c r="B74" s="236" t="s">
        <v>302</v>
      </c>
      <c r="C74" s="243"/>
      <c r="D74" s="243"/>
      <c r="E74" s="243"/>
      <c r="F74" s="243"/>
      <c r="G74" s="236" t="s">
        <v>301</v>
      </c>
      <c r="H74" s="243"/>
      <c r="I74" s="243"/>
      <c r="J74" s="243"/>
    </row>
    <row r="75" spans="1:10" x14ac:dyDescent="0.15">
      <c r="A75" s="236" t="s">
        <v>300</v>
      </c>
      <c r="B75" s="236" t="s">
        <v>300</v>
      </c>
      <c r="C75" s="243"/>
      <c r="D75" s="243"/>
      <c r="E75" s="243"/>
      <c r="F75" s="243"/>
      <c r="G75" s="236" t="s">
        <v>273</v>
      </c>
      <c r="H75" s="243"/>
      <c r="I75" s="243"/>
      <c r="J75" s="243"/>
    </row>
    <row r="76" spans="1:10" x14ac:dyDescent="0.15">
      <c r="A76" s="236" t="s">
        <v>299</v>
      </c>
      <c r="B76" s="236" t="s">
        <v>299</v>
      </c>
      <c r="E76" s="243"/>
      <c r="F76" s="243"/>
      <c r="G76" s="236" t="s">
        <v>389</v>
      </c>
      <c r="H76" s="243"/>
      <c r="I76" s="243"/>
      <c r="J76" s="243"/>
    </row>
    <row r="77" spans="1:10" x14ac:dyDescent="0.15">
      <c r="A77" s="243"/>
      <c r="B77" s="243"/>
      <c r="C77" s="243"/>
      <c r="D77" s="243"/>
      <c r="E77" s="243"/>
      <c r="F77" s="243"/>
      <c r="G77" s="243"/>
      <c r="H77" s="243"/>
      <c r="I77" s="243"/>
      <c r="J77" s="243"/>
    </row>
    <row r="78" spans="1:10" ht="13.5" customHeight="1" x14ac:dyDescent="0.15">
      <c r="B78" s="252" t="s">
        <v>298</v>
      </c>
      <c r="C78" s="402" t="s">
        <v>297</v>
      </c>
      <c r="D78" s="402"/>
      <c r="E78" s="402"/>
      <c r="F78" s="402"/>
      <c r="G78" s="402"/>
      <c r="H78" s="402"/>
      <c r="I78" s="402"/>
      <c r="J78" s="246"/>
    </row>
    <row r="79" spans="1:10" x14ac:dyDescent="0.15">
      <c r="A79" s="252"/>
      <c r="B79" s="252"/>
      <c r="C79" s="402"/>
      <c r="D79" s="402"/>
      <c r="E79" s="402"/>
      <c r="F79" s="402"/>
      <c r="G79" s="402"/>
      <c r="H79" s="402"/>
      <c r="I79" s="402"/>
      <c r="J79" s="246"/>
    </row>
    <row r="80" spans="1:10" ht="33.6" customHeight="1" x14ac:dyDescent="0.15">
      <c r="A80" s="252"/>
      <c r="B80" s="252"/>
      <c r="C80" s="402"/>
      <c r="D80" s="402"/>
      <c r="E80" s="402"/>
      <c r="F80" s="402"/>
      <c r="G80" s="402"/>
      <c r="H80" s="402"/>
      <c r="I80" s="402"/>
      <c r="J80" s="246"/>
    </row>
    <row r="81" spans="1:10" x14ac:dyDescent="0.15">
      <c r="A81" s="243"/>
      <c r="B81" s="249"/>
      <c r="C81" s="243"/>
      <c r="D81" s="243"/>
      <c r="E81" s="243"/>
      <c r="F81" s="243"/>
      <c r="G81" s="243"/>
      <c r="H81" s="243"/>
      <c r="I81" s="243"/>
      <c r="J81" s="243"/>
    </row>
    <row r="82" spans="1:10" ht="13.5" customHeight="1" x14ac:dyDescent="0.15">
      <c r="B82" s="252" t="s">
        <v>590</v>
      </c>
      <c r="C82" s="397" t="s">
        <v>589</v>
      </c>
      <c r="D82" s="397"/>
      <c r="E82" s="397"/>
      <c r="F82" s="397"/>
      <c r="G82" s="397"/>
      <c r="H82" s="397"/>
      <c r="I82" s="397"/>
      <c r="J82" s="246"/>
    </row>
    <row r="83" spans="1:10" x14ac:dyDescent="0.15">
      <c r="A83" s="252"/>
      <c r="B83" s="252"/>
      <c r="C83" s="397"/>
      <c r="D83" s="397"/>
      <c r="E83" s="397"/>
      <c r="F83" s="397"/>
      <c r="G83" s="397"/>
      <c r="H83" s="397"/>
      <c r="I83" s="397"/>
      <c r="J83" s="246"/>
    </row>
    <row r="84" spans="1:10" x14ac:dyDescent="0.15">
      <c r="A84" s="256"/>
      <c r="B84" s="236"/>
      <c r="C84" s="236"/>
      <c r="D84" s="236"/>
      <c r="E84" s="236"/>
      <c r="F84" s="236"/>
      <c r="G84" s="236"/>
      <c r="H84" s="236"/>
      <c r="I84" s="236"/>
      <c r="J84" s="236"/>
    </row>
    <row r="85" spans="1:10" x14ac:dyDescent="0.15">
      <c r="B85" s="236" t="s">
        <v>591</v>
      </c>
      <c r="C85" s="398" t="s">
        <v>346</v>
      </c>
      <c r="D85" s="398"/>
      <c r="E85" s="398"/>
      <c r="F85" s="398"/>
      <c r="G85" s="398"/>
      <c r="H85" s="398"/>
      <c r="I85" s="398"/>
      <c r="J85" s="236"/>
    </row>
    <row r="86" spans="1:10" x14ac:dyDescent="0.15">
      <c r="A86" s="256"/>
      <c r="B86" s="236"/>
      <c r="C86" s="236"/>
      <c r="D86" s="236"/>
      <c r="E86" s="236"/>
      <c r="F86" s="236"/>
      <c r="G86" s="236"/>
      <c r="H86" s="236"/>
      <c r="I86" s="236"/>
      <c r="J86" s="236"/>
    </row>
    <row r="87" spans="1:10" x14ac:dyDescent="0.15">
      <c r="A87" s="229" t="s">
        <v>380</v>
      </c>
      <c r="B87" s="236"/>
      <c r="C87" s="236"/>
      <c r="D87" s="236"/>
      <c r="E87" s="236"/>
      <c r="F87" s="236"/>
      <c r="G87" s="236"/>
      <c r="H87" s="236"/>
      <c r="I87" s="236"/>
      <c r="J87" s="205"/>
    </row>
    <row r="88" spans="1:10" x14ac:dyDescent="0.15">
      <c r="A88" s="205" t="s">
        <v>113</v>
      </c>
      <c r="B88" s="399" t="s">
        <v>171</v>
      </c>
      <c r="C88" s="399"/>
      <c r="D88" s="400"/>
      <c r="E88" s="400"/>
      <c r="F88" s="400"/>
      <c r="G88" s="400"/>
      <c r="H88" s="205"/>
      <c r="I88" s="205"/>
      <c r="J88" s="205"/>
    </row>
    <row r="89" spans="1:10" ht="38.450000000000003" customHeight="1" x14ac:dyDescent="0.15">
      <c r="A89" s="205"/>
      <c r="B89" s="396"/>
      <c r="C89" s="396"/>
      <c r="D89" s="401"/>
      <c r="E89" s="401"/>
      <c r="F89" s="401"/>
      <c r="G89" s="401"/>
      <c r="H89" s="205"/>
      <c r="I89" s="205"/>
      <c r="J89" s="205"/>
    </row>
    <row r="90" spans="1:10" x14ac:dyDescent="0.15">
      <c r="B90" s="395" t="s">
        <v>172</v>
      </c>
      <c r="C90" s="395"/>
      <c r="D90" s="395"/>
      <c r="E90" s="395"/>
      <c r="F90" s="395"/>
      <c r="G90" s="395" t="s">
        <v>121</v>
      </c>
      <c r="H90" s="205"/>
      <c r="J90" s="205"/>
    </row>
    <row r="91" spans="1:10" ht="21.6" customHeight="1" x14ac:dyDescent="0.15">
      <c r="A91" s="205" t="s">
        <v>114</v>
      </c>
      <c r="B91" s="396"/>
      <c r="C91" s="396"/>
      <c r="D91" s="396"/>
      <c r="E91" s="396"/>
      <c r="F91" s="396"/>
      <c r="G91" s="396"/>
      <c r="H91" s="205"/>
      <c r="I91" s="205"/>
    </row>
    <row r="92" spans="1:10" x14ac:dyDescent="0.15">
      <c r="A92" s="205"/>
      <c r="B92" s="255"/>
      <c r="C92" s="255"/>
      <c r="D92" s="255"/>
      <c r="E92" s="255"/>
      <c r="F92" s="255"/>
      <c r="G92" s="255"/>
      <c r="H92" s="255"/>
      <c r="I92" s="255"/>
      <c r="J92" s="205"/>
    </row>
    <row r="96" spans="1:10" ht="13.5" customHeight="1" x14ac:dyDescent="0.15"/>
  </sheetData>
  <mergeCells count="39">
    <mergeCell ref="C13:I13"/>
    <mergeCell ref="C14:I14"/>
    <mergeCell ref="C16:I16"/>
    <mergeCell ref="A12:I12"/>
    <mergeCell ref="H4:I4"/>
    <mergeCell ref="A5:D5"/>
    <mergeCell ref="A7:H7"/>
    <mergeCell ref="I7:I11"/>
    <mergeCell ref="A9:H10"/>
    <mergeCell ref="L21:M21"/>
    <mergeCell ref="F24:G24"/>
    <mergeCell ref="C31:H33"/>
    <mergeCell ref="C15:F15"/>
    <mergeCell ref="C17:F17"/>
    <mergeCell ref="G17:I17"/>
    <mergeCell ref="D21:E21"/>
    <mergeCell ref="C54:I55"/>
    <mergeCell ref="C42:I43"/>
    <mergeCell ref="C44:I46"/>
    <mergeCell ref="C47:I47"/>
    <mergeCell ref="C40:H40"/>
    <mergeCell ref="C48:I50"/>
    <mergeCell ref="C51:I51"/>
    <mergeCell ref="C52:I53"/>
    <mergeCell ref="C70:I72"/>
    <mergeCell ref="C78:I80"/>
    <mergeCell ref="C56:I57"/>
    <mergeCell ref="C58:I58"/>
    <mergeCell ref="C59:I61"/>
    <mergeCell ref="C62:I64"/>
    <mergeCell ref="A65:H65"/>
    <mergeCell ref="C66:I68"/>
    <mergeCell ref="B90:C91"/>
    <mergeCell ref="D90:F91"/>
    <mergeCell ref="G90:G91"/>
    <mergeCell ref="C82:I83"/>
    <mergeCell ref="C85:I85"/>
    <mergeCell ref="B88:C89"/>
    <mergeCell ref="D88:G89"/>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fitToHeight="2" orientation="portrait" r:id="rId1"/>
  <headerFooter differentFirst="1">
    <firstFooter>&amp;C裏面へ</firstFooter>
  </headerFooter>
  <rowBreaks count="1" manualBreakCount="1">
    <brk id="38"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4" sqref="B4:F4"/>
    </sheetView>
  </sheetViews>
  <sheetFormatPr defaultColWidth="9" defaultRowHeight="13.5" x14ac:dyDescent="0.15"/>
  <cols>
    <col min="1" max="1" width="3.75" style="7" customWidth="1"/>
    <col min="2" max="2" width="18.625" style="7" customWidth="1"/>
    <col min="3" max="5" width="15.625" style="7" customWidth="1"/>
    <col min="6" max="6" width="23.125" style="7" customWidth="1"/>
    <col min="7" max="16384" width="9" style="7"/>
  </cols>
  <sheetData>
    <row r="1" spans="1:7" ht="21" x14ac:dyDescent="0.15">
      <c r="A1" s="123"/>
      <c r="B1" s="8"/>
      <c r="C1" s="8"/>
      <c r="D1" s="8"/>
      <c r="E1" s="8"/>
      <c r="F1" s="9" t="s">
        <v>378</v>
      </c>
      <c r="G1" s="8"/>
    </row>
    <row r="2" spans="1:7" ht="18.75" x14ac:dyDescent="0.15">
      <c r="A2" s="426" t="s">
        <v>43</v>
      </c>
      <c r="B2" s="426"/>
      <c r="C2" s="426"/>
      <c r="D2" s="426"/>
      <c r="E2" s="426"/>
      <c r="F2" s="426"/>
    </row>
    <row r="3" spans="1:7" ht="10.5" customHeight="1" x14ac:dyDescent="0.15">
      <c r="A3" s="10"/>
      <c r="B3" s="10"/>
      <c r="C3" s="10"/>
      <c r="D3" s="10"/>
      <c r="E3" s="10"/>
      <c r="F3" s="10"/>
    </row>
    <row r="4" spans="1:7" ht="18.75" x14ac:dyDescent="0.15">
      <c r="A4" s="10"/>
      <c r="B4" s="375" t="s">
        <v>295</v>
      </c>
      <c r="C4" s="375"/>
      <c r="D4" s="375"/>
      <c r="E4" s="375"/>
      <c r="F4" s="375"/>
    </row>
    <row r="5" spans="1:7" ht="14.25" thickBot="1" x14ac:dyDescent="0.2">
      <c r="A5" s="427" t="s">
        <v>152</v>
      </c>
      <c r="B5" s="427"/>
      <c r="C5" s="427"/>
      <c r="D5" s="427"/>
      <c r="E5" s="427"/>
      <c r="F5" s="427"/>
    </row>
    <row r="6" spans="1:7" ht="19.5" customHeight="1" x14ac:dyDescent="0.15">
      <c r="A6" s="428" t="s">
        <v>44</v>
      </c>
      <c r="B6" s="429"/>
      <c r="C6" s="16" t="s">
        <v>1</v>
      </c>
      <c r="D6" s="16" t="s">
        <v>45</v>
      </c>
      <c r="E6" s="16" t="s">
        <v>46</v>
      </c>
      <c r="F6" s="43" t="s">
        <v>5</v>
      </c>
    </row>
    <row r="7" spans="1:7" ht="19.5" customHeight="1" x14ac:dyDescent="0.15">
      <c r="A7" s="420" t="s">
        <v>69</v>
      </c>
      <c r="B7" s="379"/>
      <c r="C7" s="23"/>
      <c r="D7" s="23"/>
      <c r="E7" s="30"/>
      <c r="F7" s="44"/>
    </row>
    <row r="8" spans="1:7" ht="19.5" customHeight="1" x14ac:dyDescent="0.15">
      <c r="A8" s="45">
        <v>1</v>
      </c>
      <c r="B8" s="32" t="s">
        <v>71</v>
      </c>
      <c r="C8" s="24">
        <v>0</v>
      </c>
      <c r="D8" s="24">
        <v>0</v>
      </c>
      <c r="E8" s="24">
        <f>C8-D8</f>
        <v>0</v>
      </c>
      <c r="F8" s="46"/>
    </row>
    <row r="9" spans="1:7" ht="19.5" customHeight="1" x14ac:dyDescent="0.15">
      <c r="A9" s="45">
        <v>2</v>
      </c>
      <c r="B9" s="32" t="s">
        <v>73</v>
      </c>
      <c r="C9" s="24">
        <v>0</v>
      </c>
      <c r="D9" s="24">
        <v>0</v>
      </c>
      <c r="E9" s="24">
        <f t="shared" ref="E9:E15" si="0">C9-D9</f>
        <v>0</v>
      </c>
      <c r="F9" s="46"/>
    </row>
    <row r="10" spans="1:7" ht="19.5" customHeight="1" x14ac:dyDescent="0.15">
      <c r="A10" s="45">
        <v>3</v>
      </c>
      <c r="B10" s="32" t="s">
        <v>72</v>
      </c>
      <c r="C10" s="24">
        <v>0</v>
      </c>
      <c r="D10" s="24">
        <v>0</v>
      </c>
      <c r="E10" s="24">
        <f t="shared" si="0"/>
        <v>0</v>
      </c>
      <c r="F10" s="46"/>
    </row>
    <row r="11" spans="1:7" ht="19.5" customHeight="1" x14ac:dyDescent="0.15">
      <c r="A11" s="45">
        <v>4</v>
      </c>
      <c r="B11" s="32" t="s">
        <v>74</v>
      </c>
      <c r="C11" s="24">
        <v>0</v>
      </c>
      <c r="D11" s="24">
        <v>0</v>
      </c>
      <c r="E11" s="24">
        <f t="shared" si="0"/>
        <v>0</v>
      </c>
      <c r="F11" s="46"/>
    </row>
    <row r="12" spans="1:7" ht="19.5" customHeight="1" x14ac:dyDescent="0.15">
      <c r="A12" s="45">
        <v>5</v>
      </c>
      <c r="B12" s="32" t="s">
        <v>75</v>
      </c>
      <c r="C12" s="24">
        <v>0</v>
      </c>
      <c r="D12" s="24">
        <v>0</v>
      </c>
      <c r="E12" s="24">
        <f t="shared" si="0"/>
        <v>0</v>
      </c>
      <c r="F12" s="46"/>
    </row>
    <row r="13" spans="1:7" ht="19.5" customHeight="1" x14ac:dyDescent="0.15">
      <c r="A13" s="45">
        <v>6</v>
      </c>
      <c r="B13" s="32" t="s">
        <v>77</v>
      </c>
      <c r="C13" s="24">
        <v>0</v>
      </c>
      <c r="D13" s="24">
        <v>0</v>
      </c>
      <c r="E13" s="24">
        <f t="shared" si="0"/>
        <v>0</v>
      </c>
      <c r="F13" s="46"/>
    </row>
    <row r="14" spans="1:7" ht="19.5" customHeight="1" x14ac:dyDescent="0.15">
      <c r="A14" s="45">
        <v>7</v>
      </c>
      <c r="B14" s="32" t="s">
        <v>81</v>
      </c>
      <c r="C14" s="24">
        <v>0</v>
      </c>
      <c r="D14" s="24">
        <v>0</v>
      </c>
      <c r="E14" s="24">
        <f t="shared" si="0"/>
        <v>0</v>
      </c>
      <c r="F14" s="46"/>
    </row>
    <row r="15" spans="1:7" ht="19.5" customHeight="1" x14ac:dyDescent="0.15">
      <c r="A15" s="45">
        <v>8</v>
      </c>
      <c r="B15" s="32" t="s">
        <v>78</v>
      </c>
      <c r="C15" s="24">
        <v>0</v>
      </c>
      <c r="D15" s="24">
        <v>0</v>
      </c>
      <c r="E15" s="24">
        <f t="shared" si="0"/>
        <v>0</v>
      </c>
      <c r="F15" s="46"/>
    </row>
    <row r="16" spans="1:7" ht="19.5" customHeight="1" x14ac:dyDescent="0.15">
      <c r="A16" s="420" t="s">
        <v>82</v>
      </c>
      <c r="B16" s="380"/>
      <c r="C16" s="35">
        <f>SUM(C8:C15)</f>
        <v>0</v>
      </c>
      <c r="D16" s="35">
        <f>SUM(D8:D15)</f>
        <v>0</v>
      </c>
      <c r="E16" s="35">
        <f>SUM(E8:E15)</f>
        <v>0</v>
      </c>
      <c r="F16" s="47"/>
    </row>
    <row r="17" spans="1:6" ht="19.5" customHeight="1" x14ac:dyDescent="0.15">
      <c r="A17" s="420" t="s">
        <v>386</v>
      </c>
      <c r="B17" s="379"/>
      <c r="C17" s="23"/>
      <c r="D17" s="23"/>
      <c r="E17" s="23"/>
      <c r="F17" s="44"/>
    </row>
    <row r="18" spans="1:6" ht="19.5" customHeight="1" x14ac:dyDescent="0.15">
      <c r="A18" s="45">
        <v>1</v>
      </c>
      <c r="B18" s="32" t="s">
        <v>6</v>
      </c>
      <c r="C18" s="24">
        <v>0</v>
      </c>
      <c r="D18" s="24">
        <v>0</v>
      </c>
      <c r="E18" s="24">
        <f t="shared" ref="E18:E30" si="1">C18-D18</f>
        <v>0</v>
      </c>
      <c r="F18" s="46"/>
    </row>
    <row r="19" spans="1:6" ht="19.5" customHeight="1" x14ac:dyDescent="0.15">
      <c r="A19" s="45">
        <v>2</v>
      </c>
      <c r="B19" s="32" t="s">
        <v>140</v>
      </c>
      <c r="C19" s="24">
        <v>0</v>
      </c>
      <c r="D19" s="24">
        <v>0</v>
      </c>
      <c r="E19" s="24">
        <f t="shared" si="1"/>
        <v>0</v>
      </c>
      <c r="F19" s="46"/>
    </row>
    <row r="20" spans="1:6" ht="19.5" customHeight="1" x14ac:dyDescent="0.15">
      <c r="A20" s="45">
        <v>3</v>
      </c>
      <c r="B20" s="32" t="s">
        <v>7</v>
      </c>
      <c r="C20" s="24">
        <v>0</v>
      </c>
      <c r="D20" s="24">
        <v>0</v>
      </c>
      <c r="E20" s="24">
        <f t="shared" si="1"/>
        <v>0</v>
      </c>
      <c r="F20" s="46"/>
    </row>
    <row r="21" spans="1:6" ht="19.5" customHeight="1" x14ac:dyDescent="0.15">
      <c r="A21" s="45">
        <v>4</v>
      </c>
      <c r="B21" s="32" t="s">
        <v>8</v>
      </c>
      <c r="C21" s="24">
        <v>0</v>
      </c>
      <c r="D21" s="24">
        <v>0</v>
      </c>
      <c r="E21" s="24">
        <f t="shared" si="1"/>
        <v>0</v>
      </c>
      <c r="F21" s="46"/>
    </row>
    <row r="22" spans="1:6" ht="19.5" customHeight="1" x14ac:dyDescent="0.15">
      <c r="A22" s="118">
        <v>5</v>
      </c>
      <c r="B22" s="32" t="s">
        <v>9</v>
      </c>
      <c r="C22" s="24">
        <v>0</v>
      </c>
      <c r="D22" s="24">
        <v>0</v>
      </c>
      <c r="E22" s="24">
        <f t="shared" si="1"/>
        <v>0</v>
      </c>
      <c r="F22" s="46"/>
    </row>
    <row r="23" spans="1:6" ht="19.5" customHeight="1" x14ac:dyDescent="0.15">
      <c r="A23" s="118">
        <v>6</v>
      </c>
      <c r="B23" s="32" t="s">
        <v>10</v>
      </c>
      <c r="C23" s="24">
        <v>0</v>
      </c>
      <c r="D23" s="24">
        <v>0</v>
      </c>
      <c r="E23" s="24">
        <f t="shared" si="1"/>
        <v>0</v>
      </c>
      <c r="F23" s="46"/>
    </row>
    <row r="24" spans="1:6" ht="19.5" customHeight="1" x14ac:dyDescent="0.15">
      <c r="A24" s="118">
        <v>7</v>
      </c>
      <c r="B24" s="32" t="s">
        <v>11</v>
      </c>
      <c r="C24" s="24">
        <v>0</v>
      </c>
      <c r="D24" s="24">
        <v>0</v>
      </c>
      <c r="E24" s="24">
        <f t="shared" si="1"/>
        <v>0</v>
      </c>
      <c r="F24" s="46"/>
    </row>
    <row r="25" spans="1:6" ht="19.5" customHeight="1" x14ac:dyDescent="0.15">
      <c r="A25" s="118">
        <v>8</v>
      </c>
      <c r="B25" s="32" t="s">
        <v>12</v>
      </c>
      <c r="C25" s="24">
        <v>0</v>
      </c>
      <c r="D25" s="24">
        <v>0</v>
      </c>
      <c r="E25" s="24">
        <f t="shared" si="1"/>
        <v>0</v>
      </c>
      <c r="F25" s="46"/>
    </row>
    <row r="26" spans="1:6" ht="19.5" customHeight="1" x14ac:dyDescent="0.15">
      <c r="A26" s="118">
        <v>9</v>
      </c>
      <c r="B26" s="32" t="s">
        <v>13</v>
      </c>
      <c r="C26" s="24">
        <v>0</v>
      </c>
      <c r="D26" s="24">
        <v>0</v>
      </c>
      <c r="E26" s="24">
        <f t="shared" si="1"/>
        <v>0</v>
      </c>
      <c r="F26" s="46"/>
    </row>
    <row r="27" spans="1:6" ht="19.5" customHeight="1" x14ac:dyDescent="0.15">
      <c r="A27" s="118">
        <v>10</v>
      </c>
      <c r="B27" s="32" t="s">
        <v>14</v>
      </c>
      <c r="C27" s="24">
        <v>0</v>
      </c>
      <c r="D27" s="24">
        <v>0</v>
      </c>
      <c r="E27" s="24">
        <f t="shared" si="1"/>
        <v>0</v>
      </c>
      <c r="F27" s="46"/>
    </row>
    <row r="28" spans="1:6" ht="19.5" customHeight="1" x14ac:dyDescent="0.15">
      <c r="A28" s="118">
        <v>11</v>
      </c>
      <c r="B28" s="32" t="s">
        <v>15</v>
      </c>
      <c r="C28" s="24">
        <v>0</v>
      </c>
      <c r="D28" s="24">
        <v>0</v>
      </c>
      <c r="E28" s="24">
        <f t="shared" si="1"/>
        <v>0</v>
      </c>
      <c r="F28" s="46"/>
    </row>
    <row r="29" spans="1:6" ht="19.5" customHeight="1" x14ac:dyDescent="0.15">
      <c r="A29" s="118">
        <v>12</v>
      </c>
      <c r="B29" s="32" t="s">
        <v>16</v>
      </c>
      <c r="C29" s="24">
        <v>0</v>
      </c>
      <c r="D29" s="24">
        <v>0</v>
      </c>
      <c r="E29" s="24">
        <f t="shared" si="1"/>
        <v>0</v>
      </c>
      <c r="F29" s="46"/>
    </row>
    <row r="30" spans="1:6" ht="19.5" customHeight="1" x14ac:dyDescent="0.15">
      <c r="A30" s="118">
        <v>13</v>
      </c>
      <c r="B30" s="32" t="s">
        <v>17</v>
      </c>
      <c r="C30" s="24">
        <v>0</v>
      </c>
      <c r="D30" s="24">
        <v>0</v>
      </c>
      <c r="E30" s="24">
        <f t="shared" si="1"/>
        <v>0</v>
      </c>
      <c r="F30" s="46"/>
    </row>
    <row r="31" spans="1:6" ht="19.5" customHeight="1" x14ac:dyDescent="0.15">
      <c r="A31" s="118">
        <v>14</v>
      </c>
      <c r="B31" s="32" t="s">
        <v>18</v>
      </c>
      <c r="C31" s="24">
        <v>0</v>
      </c>
      <c r="D31" s="48"/>
      <c r="E31" s="24">
        <f>C31</f>
        <v>0</v>
      </c>
      <c r="F31" s="46"/>
    </row>
    <row r="32" spans="1:6" ht="19.5" customHeight="1" x14ac:dyDescent="0.15">
      <c r="A32" s="420" t="s">
        <v>83</v>
      </c>
      <c r="B32" s="380"/>
      <c r="C32" s="24">
        <f>SUM(C18:C31)</f>
        <v>0</v>
      </c>
      <c r="D32" s="24">
        <f>SUM(D18:D30)</f>
        <v>0</v>
      </c>
      <c r="E32" s="24">
        <f>SUM(E18:E31)</f>
        <v>0</v>
      </c>
      <c r="F32" s="46"/>
    </row>
    <row r="33" spans="1:6" ht="19.5" customHeight="1" thickBot="1" x14ac:dyDescent="0.2">
      <c r="A33" s="421" t="s">
        <v>47</v>
      </c>
      <c r="B33" s="422"/>
      <c r="C33" s="49"/>
      <c r="D33" s="50">
        <f>D16-D32</f>
        <v>0</v>
      </c>
      <c r="E33" s="49"/>
      <c r="F33" s="51"/>
    </row>
    <row r="34" spans="1:6" x14ac:dyDescent="0.15">
      <c r="A34" s="423"/>
      <c r="B34" s="423"/>
      <c r="C34" s="423"/>
      <c r="D34" s="423"/>
      <c r="E34" s="423"/>
      <c r="F34" s="423"/>
    </row>
    <row r="35" spans="1:6" ht="18" customHeight="1" x14ac:dyDescent="0.15">
      <c r="A35" s="424"/>
      <c r="B35" s="425" t="s">
        <v>361</v>
      </c>
      <c r="C35" s="425"/>
      <c r="D35" s="425"/>
      <c r="E35" s="425"/>
      <c r="F35" s="425"/>
    </row>
    <row r="36" spans="1:6" ht="17.25" customHeight="1" x14ac:dyDescent="0.15">
      <c r="A36" s="424"/>
      <c r="B36" s="425"/>
      <c r="C36" s="425"/>
      <c r="D36" s="425"/>
      <c r="E36" s="425"/>
      <c r="F36" s="425"/>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9"/>
  <sheetViews>
    <sheetView view="pageBreakPreview" zoomScaleNormal="100" zoomScaleSheetLayoutView="100" workbookViewId="0">
      <selection activeCell="D2" sqref="D2:I2"/>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23"/>
      <c r="B1" s="8"/>
      <c r="C1" s="8"/>
      <c r="D1" s="376" t="s">
        <v>220</v>
      </c>
      <c r="E1" s="376"/>
      <c r="F1" s="376"/>
      <c r="G1" s="376"/>
      <c r="H1" s="376"/>
      <c r="I1" s="376"/>
      <c r="J1" s="376"/>
      <c r="K1" s="8"/>
    </row>
    <row r="2" spans="1:11" x14ac:dyDescent="0.15">
      <c r="A2" s="8"/>
      <c r="B2" s="8"/>
      <c r="C2" s="8"/>
      <c r="D2" s="375" t="s">
        <v>295</v>
      </c>
      <c r="E2" s="375"/>
      <c r="F2" s="375"/>
      <c r="G2" s="375"/>
      <c r="H2" s="375"/>
      <c r="I2" s="375"/>
      <c r="J2" s="9"/>
      <c r="K2" s="8"/>
    </row>
    <row r="3" spans="1:11" x14ac:dyDescent="0.15">
      <c r="A3" s="8"/>
      <c r="B3" s="8"/>
      <c r="C3" s="8"/>
      <c r="D3" s="9"/>
      <c r="E3" s="9"/>
      <c r="F3" s="9"/>
      <c r="G3" s="9"/>
      <c r="H3" s="9"/>
      <c r="I3" s="9"/>
      <c r="J3" s="9"/>
      <c r="K3" s="8"/>
    </row>
    <row r="4" spans="1:11" x14ac:dyDescent="0.15">
      <c r="A4" s="377" t="s">
        <v>79</v>
      </c>
      <c r="B4" s="377"/>
      <c r="C4" s="377"/>
      <c r="D4" s="377"/>
      <c r="E4" s="11" t="s">
        <v>48</v>
      </c>
      <c r="F4" s="8"/>
      <c r="G4" s="8"/>
      <c r="H4" s="8"/>
      <c r="I4" s="430" t="s">
        <v>21</v>
      </c>
      <c r="J4" s="430"/>
      <c r="K4" s="8"/>
    </row>
    <row r="5" spans="1:11" ht="30" customHeight="1" x14ac:dyDescent="0.15">
      <c r="A5" s="378" t="s">
        <v>22</v>
      </c>
      <c r="B5" s="379"/>
      <c r="C5" s="379"/>
      <c r="D5" s="380"/>
      <c r="E5" s="381" t="s">
        <v>23</v>
      </c>
      <c r="F5" s="380"/>
      <c r="G5" s="13" t="s">
        <v>1</v>
      </c>
      <c r="H5" s="13" t="s">
        <v>45</v>
      </c>
      <c r="I5" s="52" t="s">
        <v>49</v>
      </c>
      <c r="J5" s="52" t="s">
        <v>25</v>
      </c>
      <c r="K5" s="8"/>
    </row>
    <row r="6" spans="1:11" ht="30" customHeight="1" x14ac:dyDescent="0.15">
      <c r="A6" s="14" t="s">
        <v>26</v>
      </c>
      <c r="B6" s="22"/>
      <c r="C6" s="22" t="s">
        <v>137</v>
      </c>
      <c r="D6" s="19"/>
      <c r="E6" s="382"/>
      <c r="F6" s="383"/>
      <c r="G6" s="37">
        <v>0</v>
      </c>
      <c r="H6" s="37">
        <v>0</v>
      </c>
      <c r="I6" s="37">
        <f>G6-H6</f>
        <v>0</v>
      </c>
      <c r="J6" s="19"/>
      <c r="K6" s="8"/>
    </row>
    <row r="7" spans="1:11" ht="30" customHeight="1" x14ac:dyDescent="0.15">
      <c r="A7" s="14" t="s">
        <v>26</v>
      </c>
      <c r="B7" s="22"/>
      <c r="C7" s="22" t="s">
        <v>137</v>
      </c>
      <c r="D7" s="19"/>
      <c r="E7" s="382"/>
      <c r="F7" s="383"/>
      <c r="G7" s="37">
        <v>0</v>
      </c>
      <c r="H7" s="37">
        <v>0</v>
      </c>
      <c r="I7" s="37">
        <f>G7-H7</f>
        <v>0</v>
      </c>
      <c r="J7" s="19"/>
      <c r="K7" s="8"/>
    </row>
    <row r="8" spans="1:11" ht="30" customHeight="1" x14ac:dyDescent="0.15">
      <c r="A8" s="14" t="s">
        <v>26</v>
      </c>
      <c r="B8" s="22"/>
      <c r="C8" s="22" t="s">
        <v>137</v>
      </c>
      <c r="D8" s="19"/>
      <c r="E8" s="382"/>
      <c r="F8" s="383"/>
      <c r="G8" s="37">
        <v>0</v>
      </c>
      <c r="H8" s="37">
        <v>0</v>
      </c>
      <c r="I8" s="37">
        <f>G8-H8</f>
        <v>0</v>
      </c>
      <c r="J8" s="19"/>
      <c r="K8" s="8"/>
    </row>
    <row r="9" spans="1:11" ht="30" customHeight="1" x14ac:dyDescent="0.15">
      <c r="A9" s="14" t="s">
        <v>26</v>
      </c>
      <c r="B9" s="22"/>
      <c r="C9" s="22" t="s">
        <v>137</v>
      </c>
      <c r="D9" s="19"/>
      <c r="E9" s="382"/>
      <c r="F9" s="383"/>
      <c r="G9" s="37">
        <v>0</v>
      </c>
      <c r="H9" s="37">
        <v>0</v>
      </c>
      <c r="I9" s="37">
        <f>G9-H9</f>
        <v>0</v>
      </c>
      <c r="J9" s="19"/>
      <c r="K9" s="8"/>
    </row>
    <row r="10" spans="1:11" ht="30" customHeight="1" x14ac:dyDescent="0.15">
      <c r="A10" s="378" t="s">
        <v>27</v>
      </c>
      <c r="B10" s="379"/>
      <c r="C10" s="379"/>
      <c r="D10" s="379"/>
      <c r="E10" s="379"/>
      <c r="F10" s="380"/>
      <c r="G10" s="37">
        <f>SUM(G6:G9)</f>
        <v>0</v>
      </c>
      <c r="H10" s="37">
        <f>SUM(H6:H9)</f>
        <v>0</v>
      </c>
      <c r="I10" s="37">
        <f>SUM(I6:I9)</f>
        <v>0</v>
      </c>
      <c r="J10" s="19"/>
      <c r="K10" s="8"/>
    </row>
    <row r="11" spans="1:11" ht="13.5" customHeight="1" x14ac:dyDescent="0.15">
      <c r="A11" s="8"/>
      <c r="B11" s="8"/>
      <c r="C11" s="8"/>
      <c r="D11" s="8"/>
      <c r="E11" s="8"/>
      <c r="F11" s="8"/>
      <c r="G11" s="8"/>
      <c r="H11" s="8"/>
      <c r="I11" s="8"/>
      <c r="J11" s="8"/>
      <c r="K11" s="8"/>
    </row>
    <row r="12" spans="1:11" ht="13.5" customHeight="1" x14ac:dyDescent="0.15">
      <c r="A12" s="8"/>
      <c r="B12" s="8"/>
      <c r="C12" s="8"/>
      <c r="D12" s="8"/>
      <c r="E12" s="8"/>
      <c r="F12" s="8"/>
      <c r="G12" s="8"/>
      <c r="H12" s="8"/>
      <c r="I12" s="8"/>
      <c r="J12" s="8"/>
      <c r="K12" s="8"/>
    </row>
    <row r="13" spans="1:11" ht="17.100000000000001" customHeight="1" x14ac:dyDescent="0.15">
      <c r="A13" s="8"/>
      <c r="B13" s="8"/>
      <c r="C13" s="8"/>
      <c r="D13" s="376"/>
      <c r="E13" s="376"/>
      <c r="F13" s="376"/>
      <c r="G13" s="376"/>
      <c r="H13" s="376"/>
      <c r="I13" s="376"/>
      <c r="J13" s="376"/>
      <c r="K13" s="8"/>
    </row>
    <row r="14" spans="1:11" ht="17.100000000000001" customHeight="1" x14ac:dyDescent="0.15">
      <c r="A14" s="377" t="s">
        <v>80</v>
      </c>
      <c r="B14" s="377"/>
      <c r="C14" s="377"/>
      <c r="D14" s="377"/>
      <c r="E14" s="11" t="s">
        <v>50</v>
      </c>
      <c r="F14" s="8"/>
      <c r="G14" s="8"/>
      <c r="H14" s="8"/>
      <c r="I14" s="430" t="s">
        <v>21</v>
      </c>
      <c r="J14" s="430"/>
      <c r="K14" s="8"/>
    </row>
    <row r="15" spans="1:11" ht="30" customHeight="1" x14ac:dyDescent="0.15">
      <c r="A15" s="378" t="s">
        <v>22</v>
      </c>
      <c r="B15" s="379"/>
      <c r="C15" s="379"/>
      <c r="D15" s="380"/>
      <c r="E15" s="13" t="s">
        <v>28</v>
      </c>
      <c r="F15" s="13" t="s">
        <v>29</v>
      </c>
      <c r="G15" s="13" t="s">
        <v>1</v>
      </c>
      <c r="H15" s="13" t="s">
        <v>45</v>
      </c>
      <c r="I15" s="52" t="s">
        <v>46</v>
      </c>
      <c r="J15" s="52" t="s">
        <v>25</v>
      </c>
      <c r="K15" s="8"/>
    </row>
    <row r="16" spans="1:11" ht="30" customHeight="1" x14ac:dyDescent="0.15">
      <c r="A16" s="38" t="s">
        <v>26</v>
      </c>
      <c r="B16" s="11"/>
      <c r="C16" s="8" t="s">
        <v>137</v>
      </c>
      <c r="D16" s="15"/>
      <c r="E16" s="19"/>
      <c r="F16" s="19"/>
      <c r="G16" s="24">
        <v>0</v>
      </c>
      <c r="H16" s="24">
        <v>0</v>
      </c>
      <c r="I16" s="24">
        <f>G16-H16</f>
        <v>0</v>
      </c>
      <c r="J16" s="19"/>
      <c r="K16" s="8"/>
    </row>
    <row r="17" spans="1:11" ht="30" customHeight="1" x14ac:dyDescent="0.15">
      <c r="A17" s="17"/>
      <c r="B17" s="8"/>
      <c r="C17" s="8"/>
      <c r="D17" s="15"/>
      <c r="E17" s="19"/>
      <c r="F17" s="19"/>
      <c r="G17" s="24">
        <v>0</v>
      </c>
      <c r="H17" s="24">
        <v>0</v>
      </c>
      <c r="I17" s="24">
        <f>G17-H17</f>
        <v>0</v>
      </c>
      <c r="J17" s="19"/>
      <c r="K17" s="8"/>
    </row>
    <row r="18" spans="1:11" ht="30" customHeight="1" x14ac:dyDescent="0.15">
      <c r="A18" s="17"/>
      <c r="B18" s="8"/>
      <c r="C18" s="8"/>
      <c r="D18" s="15"/>
      <c r="E18" s="19"/>
      <c r="F18" s="15"/>
      <c r="G18" s="35">
        <v>0</v>
      </c>
      <c r="H18" s="35">
        <v>0</v>
      </c>
      <c r="I18" s="24">
        <f>G18-H18</f>
        <v>0</v>
      </c>
      <c r="J18" s="19"/>
      <c r="K18" s="8"/>
    </row>
    <row r="19" spans="1:11" ht="30" customHeight="1" x14ac:dyDescent="0.15">
      <c r="A19" s="18"/>
      <c r="B19" s="22"/>
      <c r="C19" s="22"/>
      <c r="D19" s="19"/>
      <c r="E19" s="22"/>
      <c r="F19" s="31" t="s">
        <v>30</v>
      </c>
      <c r="G19" s="39">
        <f>SUM(G16:G18)</f>
        <v>0</v>
      </c>
      <c r="H19" s="39">
        <f>SUM(H16:H18)</f>
        <v>0</v>
      </c>
      <c r="I19" s="24">
        <f>SUM(I16:I18)</f>
        <v>0</v>
      </c>
      <c r="J19" s="19"/>
      <c r="K19" s="8"/>
    </row>
    <row r="20" spans="1:11" ht="30" customHeight="1" x14ac:dyDescent="0.15">
      <c r="A20" s="38" t="s">
        <v>26</v>
      </c>
      <c r="B20" s="11"/>
      <c r="C20" s="8" t="s">
        <v>137</v>
      </c>
      <c r="D20" s="15"/>
      <c r="E20" s="19"/>
      <c r="F20" s="19"/>
      <c r="G20" s="24">
        <v>0</v>
      </c>
      <c r="H20" s="24">
        <v>0</v>
      </c>
      <c r="I20" s="24">
        <f>G20-H20</f>
        <v>0</v>
      </c>
      <c r="J20" s="19"/>
      <c r="K20" s="8"/>
    </row>
    <row r="21" spans="1:11" ht="30" customHeight="1" x14ac:dyDescent="0.15">
      <c r="A21" s="17"/>
      <c r="B21" s="8"/>
      <c r="C21" s="8"/>
      <c r="D21" s="15"/>
      <c r="E21" s="19"/>
      <c r="F21" s="19"/>
      <c r="G21" s="24">
        <v>0</v>
      </c>
      <c r="H21" s="24">
        <v>0</v>
      </c>
      <c r="I21" s="24">
        <f>G21-H21</f>
        <v>0</v>
      </c>
      <c r="J21" s="19"/>
      <c r="K21" s="8"/>
    </row>
    <row r="22" spans="1:11" ht="30" customHeight="1" x14ac:dyDescent="0.15">
      <c r="A22" s="17"/>
      <c r="B22" s="8"/>
      <c r="C22" s="8"/>
      <c r="D22" s="15"/>
      <c r="E22" s="19"/>
      <c r="F22" s="19"/>
      <c r="G22" s="24">
        <v>0</v>
      </c>
      <c r="H22" s="24">
        <v>0</v>
      </c>
      <c r="I22" s="24">
        <f>G22-H22</f>
        <v>0</v>
      </c>
      <c r="J22" s="19"/>
      <c r="K22" s="8"/>
    </row>
    <row r="23" spans="1:11" ht="30" customHeight="1" x14ac:dyDescent="0.15">
      <c r="A23" s="18"/>
      <c r="B23" s="22"/>
      <c r="C23" s="22"/>
      <c r="D23" s="19"/>
      <c r="E23" s="22"/>
      <c r="F23" s="19" t="s">
        <v>31</v>
      </c>
      <c r="G23" s="24">
        <f>SUM(G20:G22)</f>
        <v>0</v>
      </c>
      <c r="H23" s="24">
        <f>SUM(H20:H22)</f>
        <v>0</v>
      </c>
      <c r="I23" s="24">
        <f>SUM(I20:I22)</f>
        <v>0</v>
      </c>
      <c r="J23" s="19"/>
      <c r="K23" s="8"/>
    </row>
    <row r="24" spans="1:11" ht="30" customHeight="1" x14ac:dyDescent="0.15">
      <c r="A24" s="38" t="s">
        <v>26</v>
      </c>
      <c r="B24" s="11"/>
      <c r="C24" s="8" t="s">
        <v>137</v>
      </c>
      <c r="D24" s="15"/>
      <c r="E24" s="19"/>
      <c r="F24" s="19"/>
      <c r="G24" s="24">
        <v>0</v>
      </c>
      <c r="H24" s="24">
        <v>0</v>
      </c>
      <c r="I24" s="24">
        <f>G24-H24</f>
        <v>0</v>
      </c>
      <c r="J24" s="19"/>
      <c r="K24" s="8"/>
    </row>
    <row r="25" spans="1:11" ht="30" customHeight="1" x14ac:dyDescent="0.15">
      <c r="A25" s="17"/>
      <c r="B25" s="8"/>
      <c r="C25" s="8"/>
      <c r="D25" s="15"/>
      <c r="E25" s="19"/>
      <c r="F25" s="19"/>
      <c r="G25" s="24">
        <v>0</v>
      </c>
      <c r="H25" s="24">
        <v>0</v>
      </c>
      <c r="I25" s="24">
        <f>G25-H25</f>
        <v>0</v>
      </c>
      <c r="J25" s="19"/>
      <c r="K25" s="8"/>
    </row>
    <row r="26" spans="1:11" ht="30" customHeight="1" x14ac:dyDescent="0.15">
      <c r="A26" s="17"/>
      <c r="B26" s="8"/>
      <c r="C26" s="8"/>
      <c r="D26" s="15"/>
      <c r="E26" s="19"/>
      <c r="F26" s="19"/>
      <c r="G26" s="24">
        <v>0</v>
      </c>
      <c r="H26" s="24">
        <v>0</v>
      </c>
      <c r="I26" s="24">
        <f>G26-H26</f>
        <v>0</v>
      </c>
      <c r="J26" s="19"/>
      <c r="K26" s="8"/>
    </row>
    <row r="27" spans="1:11" ht="30" customHeight="1" x14ac:dyDescent="0.15">
      <c r="A27" s="18"/>
      <c r="B27" s="22"/>
      <c r="C27" s="22"/>
      <c r="D27" s="19"/>
      <c r="E27" s="22"/>
      <c r="F27" s="19" t="s">
        <v>30</v>
      </c>
      <c r="G27" s="24">
        <f>SUM(G24:G26)</f>
        <v>0</v>
      </c>
      <c r="H27" s="24">
        <f>SUM(H24:H26)</f>
        <v>0</v>
      </c>
      <c r="I27" s="24">
        <f>SUM(I24:I26)</f>
        <v>0</v>
      </c>
      <c r="J27" s="19"/>
      <c r="K27" s="8"/>
    </row>
    <row r="28" spans="1:11" ht="30" customHeight="1" x14ac:dyDescent="0.15">
      <c r="A28" s="38" t="s">
        <v>26</v>
      </c>
      <c r="B28" s="11"/>
      <c r="C28" s="8" t="s">
        <v>137</v>
      </c>
      <c r="D28" s="15"/>
      <c r="E28" s="19"/>
      <c r="F28" s="19"/>
      <c r="G28" s="24">
        <v>0</v>
      </c>
      <c r="H28" s="24">
        <v>0</v>
      </c>
      <c r="I28" s="24">
        <f>G28-H28</f>
        <v>0</v>
      </c>
      <c r="J28" s="19"/>
      <c r="K28" s="8"/>
    </row>
    <row r="29" spans="1:11" ht="30" customHeight="1" x14ac:dyDescent="0.15">
      <c r="A29" s="17"/>
      <c r="B29" s="8"/>
      <c r="C29" s="8"/>
      <c r="D29" s="15"/>
      <c r="E29" s="19"/>
      <c r="F29" s="19"/>
      <c r="G29" s="24">
        <v>0</v>
      </c>
      <c r="H29" s="24">
        <v>0</v>
      </c>
      <c r="I29" s="24">
        <f>G29-H29</f>
        <v>0</v>
      </c>
      <c r="J29" s="19"/>
      <c r="K29" s="8"/>
    </row>
    <row r="30" spans="1:11" ht="30" customHeight="1" x14ac:dyDescent="0.15">
      <c r="A30" s="17"/>
      <c r="B30" s="8"/>
      <c r="C30" s="8"/>
      <c r="D30" s="15"/>
      <c r="E30" s="19"/>
      <c r="F30" s="19"/>
      <c r="G30" s="24">
        <v>0</v>
      </c>
      <c r="H30" s="24">
        <v>0</v>
      </c>
      <c r="I30" s="24">
        <f>G30-H30</f>
        <v>0</v>
      </c>
      <c r="J30" s="19"/>
      <c r="K30" s="8"/>
    </row>
    <row r="31" spans="1:11" ht="30" customHeight="1" x14ac:dyDescent="0.15">
      <c r="A31" s="18"/>
      <c r="B31" s="22"/>
      <c r="C31" s="22"/>
      <c r="D31" s="19"/>
      <c r="E31" s="22"/>
      <c r="F31" s="19" t="s">
        <v>30</v>
      </c>
      <c r="G31" s="24">
        <f>SUM(G28:G30)</f>
        <v>0</v>
      </c>
      <c r="H31" s="24">
        <f>SUM(H28:H30)</f>
        <v>0</v>
      </c>
      <c r="I31" s="24">
        <f>SUM(I28:I30)</f>
        <v>0</v>
      </c>
      <c r="J31" s="19"/>
      <c r="K31" s="8"/>
    </row>
    <row r="32" spans="1:11" ht="30" customHeight="1" x14ac:dyDescent="0.15">
      <c r="A32" s="38" t="s">
        <v>26</v>
      </c>
      <c r="B32" s="11"/>
      <c r="C32" s="8" t="s">
        <v>137</v>
      </c>
      <c r="D32" s="15"/>
      <c r="E32" s="19"/>
      <c r="F32" s="19"/>
      <c r="G32" s="24">
        <v>0</v>
      </c>
      <c r="H32" s="24">
        <v>0</v>
      </c>
      <c r="I32" s="24">
        <f>G32-H32</f>
        <v>0</v>
      </c>
      <c r="J32" s="19"/>
      <c r="K32" s="8"/>
    </row>
    <row r="33" spans="1:11" ht="30" customHeight="1" x14ac:dyDescent="0.15">
      <c r="A33" s="17"/>
      <c r="B33" s="8"/>
      <c r="C33" s="8"/>
      <c r="D33" s="15"/>
      <c r="E33" s="19"/>
      <c r="F33" s="19"/>
      <c r="G33" s="24">
        <v>0</v>
      </c>
      <c r="H33" s="24">
        <v>0</v>
      </c>
      <c r="I33" s="24">
        <f>G33-H33</f>
        <v>0</v>
      </c>
      <c r="J33" s="19"/>
      <c r="K33" s="8"/>
    </row>
    <row r="34" spans="1:11" ht="30" customHeight="1" x14ac:dyDescent="0.15">
      <c r="A34" s="17"/>
      <c r="B34" s="8"/>
      <c r="C34" s="8"/>
      <c r="D34" s="15"/>
      <c r="E34" s="19"/>
      <c r="F34" s="19"/>
      <c r="G34" s="24">
        <v>0</v>
      </c>
      <c r="H34" s="24">
        <v>0</v>
      </c>
      <c r="I34" s="24">
        <f>G34-H34</f>
        <v>0</v>
      </c>
      <c r="J34" s="19"/>
      <c r="K34" s="8"/>
    </row>
    <row r="35" spans="1:11" ht="30" customHeight="1" x14ac:dyDescent="0.15">
      <c r="A35" s="18"/>
      <c r="B35" s="22"/>
      <c r="C35" s="22"/>
      <c r="D35" s="19"/>
      <c r="E35" s="22"/>
      <c r="F35" s="19" t="s">
        <v>30</v>
      </c>
      <c r="G35" s="24">
        <f>SUM(G32:G34)</f>
        <v>0</v>
      </c>
      <c r="H35" s="24">
        <f>SUM(H32:H34)</f>
        <v>0</v>
      </c>
      <c r="I35" s="24">
        <f>SUM(I32:I34)</f>
        <v>0</v>
      </c>
      <c r="J35" s="19"/>
      <c r="K35" s="8"/>
    </row>
    <row r="36" spans="1:11" ht="30" customHeight="1" x14ac:dyDescent="0.15">
      <c r="A36" s="38" t="s">
        <v>26</v>
      </c>
      <c r="B36" s="11"/>
      <c r="C36" s="8" t="s">
        <v>137</v>
      </c>
      <c r="D36" s="15"/>
      <c r="E36" s="19"/>
      <c r="F36" s="19"/>
      <c r="G36" s="24">
        <v>0</v>
      </c>
      <c r="H36" s="24">
        <v>0</v>
      </c>
      <c r="I36" s="24">
        <f>G36-H36</f>
        <v>0</v>
      </c>
      <c r="J36" s="19"/>
      <c r="K36" s="8"/>
    </row>
    <row r="37" spans="1:11" ht="30" customHeight="1" x14ac:dyDescent="0.15">
      <c r="A37" s="17"/>
      <c r="B37" s="8"/>
      <c r="C37" s="8"/>
      <c r="D37" s="15"/>
      <c r="E37" s="19"/>
      <c r="F37" s="19"/>
      <c r="G37" s="24">
        <v>0</v>
      </c>
      <c r="H37" s="24">
        <v>0</v>
      </c>
      <c r="I37" s="24">
        <f>G37-H37</f>
        <v>0</v>
      </c>
      <c r="J37" s="19"/>
      <c r="K37" s="8"/>
    </row>
    <row r="38" spans="1:11" ht="30" customHeight="1" x14ac:dyDescent="0.15">
      <c r="A38" s="17"/>
      <c r="B38" s="8"/>
      <c r="C38" s="8"/>
      <c r="D38" s="15"/>
      <c r="E38" s="19"/>
      <c r="F38" s="19"/>
      <c r="G38" s="24">
        <v>0</v>
      </c>
      <c r="H38" s="24">
        <v>0</v>
      </c>
      <c r="I38" s="24">
        <f>G38-H38</f>
        <v>0</v>
      </c>
      <c r="J38" s="19"/>
      <c r="K38" s="8"/>
    </row>
    <row r="39" spans="1:11" ht="30" customHeight="1" x14ac:dyDescent="0.15">
      <c r="A39" s="18"/>
      <c r="B39" s="22"/>
      <c r="C39" s="22"/>
      <c r="D39" s="19"/>
      <c r="E39" s="22"/>
      <c r="F39" s="19" t="s">
        <v>30</v>
      </c>
      <c r="G39" s="24">
        <f>SUM(G36:G38)</f>
        <v>0</v>
      </c>
      <c r="H39" s="24">
        <f>SUM(H36:H38)</f>
        <v>0</v>
      </c>
      <c r="I39" s="24">
        <f>SUM(I36:I38)</f>
        <v>0</v>
      </c>
      <c r="J39" s="19"/>
      <c r="K39" s="8"/>
    </row>
    <row r="40" spans="1:11" ht="30" customHeight="1" x14ac:dyDescent="0.15">
      <c r="A40" s="38" t="s">
        <v>26</v>
      </c>
      <c r="B40" s="11">
        <v>14</v>
      </c>
      <c r="C40" s="8" t="s">
        <v>137</v>
      </c>
      <c r="D40" s="15" t="s">
        <v>18</v>
      </c>
      <c r="E40" s="19"/>
      <c r="F40" s="275" t="str">
        <f>IFERROR(G40/G42, "")</f>
        <v/>
      </c>
      <c r="G40" s="24">
        <v>0</v>
      </c>
      <c r="H40" s="19">
        <v>0</v>
      </c>
      <c r="I40" s="281">
        <f>G40-H40</f>
        <v>0</v>
      </c>
      <c r="J40" s="280"/>
    </row>
    <row r="41" spans="1:11" ht="30" customHeight="1" x14ac:dyDescent="0.15">
      <c r="A41" s="18"/>
      <c r="B41" s="22"/>
      <c r="C41" s="22"/>
      <c r="D41" s="19"/>
      <c r="E41" s="22"/>
      <c r="F41" s="19" t="s">
        <v>30</v>
      </c>
      <c r="G41" s="24">
        <f>G40</f>
        <v>0</v>
      </c>
      <c r="H41" s="19">
        <f>H40</f>
        <v>0</v>
      </c>
      <c r="I41" s="281">
        <f>G41-H41</f>
        <v>0</v>
      </c>
      <c r="J41" s="280"/>
    </row>
    <row r="42" spans="1:11" ht="30" customHeight="1" x14ac:dyDescent="0.15">
      <c r="A42" s="18"/>
      <c r="B42" s="22"/>
      <c r="C42" s="22"/>
      <c r="D42" s="22"/>
      <c r="E42" s="22"/>
      <c r="F42" s="19" t="s">
        <v>32</v>
      </c>
      <c r="G42" s="24">
        <f>SUM(G41,G39,G35,G31,G27,G23,G19)</f>
        <v>0</v>
      </c>
      <c r="H42" s="24">
        <f>SUM(H41,H39,H35,H31,H27,H23,H19)</f>
        <v>0</v>
      </c>
      <c r="I42" s="24">
        <f>SUM(I41,I39,I35,I31,I27,I23,I19)</f>
        <v>0</v>
      </c>
      <c r="J42" s="19"/>
      <c r="K42" s="8"/>
    </row>
    <row r="43" spans="1:11" ht="19.5" customHeight="1" x14ac:dyDescent="0.15">
      <c r="A43" s="8"/>
      <c r="B43" s="8"/>
      <c r="C43" s="8"/>
      <c r="D43" s="8"/>
      <c r="E43" s="8"/>
      <c r="F43" s="8"/>
      <c r="G43" s="8"/>
      <c r="H43" s="8"/>
      <c r="I43" s="8"/>
      <c r="J43" s="8"/>
      <c r="K43" s="8"/>
    </row>
    <row r="44" spans="1:11" ht="19.5" customHeight="1" x14ac:dyDescent="0.15">
      <c r="A44" s="8"/>
      <c r="B44" s="8"/>
      <c r="C44" s="8"/>
      <c r="D44" s="8"/>
      <c r="E44" s="8"/>
      <c r="F44" s="8"/>
      <c r="G44" s="8"/>
      <c r="H44" s="8"/>
      <c r="I44" s="8"/>
      <c r="J44" s="8"/>
      <c r="K44" s="8"/>
    </row>
    <row r="45" spans="1:11" ht="19.5" customHeight="1" x14ac:dyDescent="0.15">
      <c r="A45" s="8"/>
      <c r="B45" s="8"/>
      <c r="C45" s="8"/>
      <c r="D45" s="8"/>
      <c r="E45" s="8"/>
      <c r="F45" s="8"/>
      <c r="G45" s="8"/>
      <c r="H45" s="8"/>
      <c r="I45" s="8"/>
      <c r="J45" s="8"/>
      <c r="K45" s="8"/>
    </row>
    <row r="46" spans="1:11" ht="19.5" customHeight="1" x14ac:dyDescent="0.15">
      <c r="A46" s="8"/>
      <c r="B46" s="8"/>
      <c r="C46" s="8"/>
      <c r="D46" s="8"/>
      <c r="E46" s="8"/>
      <c r="F46" s="8"/>
      <c r="G46" s="8"/>
      <c r="H46" s="8"/>
      <c r="I46" s="8"/>
      <c r="J46" s="8"/>
      <c r="K46" s="8"/>
    </row>
    <row r="47" spans="1:11" ht="19.5" customHeight="1" x14ac:dyDescent="0.15">
      <c r="A47" s="8"/>
      <c r="B47" s="8"/>
      <c r="C47" s="8"/>
      <c r="D47" s="8"/>
      <c r="E47" s="8"/>
      <c r="F47" s="8"/>
      <c r="G47" s="8"/>
      <c r="H47" s="8"/>
      <c r="I47" s="8"/>
      <c r="J47" s="8"/>
      <c r="K47" s="8"/>
    </row>
    <row r="48" spans="1:11" ht="19.5" customHeight="1" x14ac:dyDescent="0.15">
      <c r="A48" s="8"/>
      <c r="B48" s="8"/>
      <c r="C48" s="8"/>
      <c r="D48" s="8"/>
      <c r="E48" s="8"/>
      <c r="F48" s="8"/>
      <c r="G48" s="8"/>
      <c r="H48" s="8"/>
      <c r="I48" s="8"/>
      <c r="J48" s="8"/>
      <c r="K48" s="8"/>
    </row>
    <row r="49" spans="1:11" ht="19.5" customHeight="1" x14ac:dyDescent="0.15">
      <c r="A49" s="8"/>
      <c r="B49" s="8"/>
      <c r="C49" s="8"/>
      <c r="D49" s="8"/>
      <c r="E49" s="8"/>
      <c r="F49" s="8"/>
      <c r="G49" s="8"/>
      <c r="H49" s="8"/>
      <c r="I49" s="8"/>
      <c r="J49" s="8"/>
      <c r="K49" s="8"/>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預金出納帳（様式52）</vt:lpstr>
      <vt:lpstr>現金出納帳（様式53）</vt:lpstr>
      <vt:lpstr>'委員会年間事業予算管理表(様式1)'!Print_Area</vt:lpstr>
      <vt:lpstr>'見積企業一覧表(様式4)'!Print_Area</vt:lpstr>
      <vt:lpstr>'講師等出演依頼承諾書(様式5)10％対応 '!Print_Area</vt:lpstr>
      <vt:lpstr>'差異発生理由書(様式12)'!Print_Area</vt:lpstr>
      <vt:lpstr>財審様式!Print_Area</vt:lpstr>
      <vt:lpstr>'収益・費用明細書(様式3)'!Print_Area</vt:lpstr>
      <vt:lpstr>'収支決算報告書(様式10)'!Print_Area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2022-10-25T08:55:08Z</dcterms:modified>
</cp:coreProperties>
</file>