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howInkAnnotation="0" autoCompressPictures="0"/>
  <xr:revisionPtr revIDLastSave="0" documentId="13_ncr:1_{42F11625-D6AE-431A-B01F-F3F95A69D723}" xr6:coauthVersionLast="47" xr6:coauthVersionMax="47" xr10:uidLastSave="{00000000-0000-0000-0000-000000000000}"/>
  <bookViews>
    <workbookView xWindow="-110" yWindow="-110" windowWidth="22780" windowHeight="15260" tabRatio="745" activeTab="1" xr2:uid="{00000000-000D-0000-FFFF-FFFF00000000}"/>
  </bookViews>
  <sheets>
    <sheet name="財審様式" sheetId="1" r:id="rId1"/>
    <sheet name="委員会年間事業予算管理表(様式1)" sheetId="120" r:id="rId2"/>
    <sheet name="収支予算書(様式2)" sheetId="122" r:id="rId3"/>
    <sheet name="収益・費用明細書(様式3)" sheetId="121" r:id="rId4"/>
    <sheet name="見積企業一覧表(様式4)" sheetId="19" r:id="rId5"/>
    <sheet name="講師等出演依頼承諾書(様式5)10％対応 " sheetId="119" r:id="rId6"/>
    <sheet name="収支決算報告書(様式10)" sheetId="20" r:id="rId7"/>
    <sheet name="収益・費用明細書(様式11)" sheetId="21" r:id="rId8"/>
    <sheet name="差異発生理由書(様式12)" sheetId="28" r:id="rId9"/>
    <sheet name="現金出納帳（様式53）" sheetId="93" r:id="rId10"/>
  </sheets>
  <definedNames>
    <definedName name="_xlnm.Print_Area" localSheetId="1">'委員会年間事業予算管理表(様式1)'!$A$1:$I$42</definedName>
    <definedName name="_xlnm.Print_Area" localSheetId="5">'講師等出演依頼承諾書(様式5)10％対応 '!$A:$I</definedName>
    <definedName name="_xlnm.Print_Area" localSheetId="8">'差異発生理由書(様式12)'!$A$1:$G$39</definedName>
    <definedName name="_xlnm.Print_Area" localSheetId="0">財審様式!$A$1:$Q$53</definedName>
    <definedName name="_xlnm.Print_Area" localSheetId="3">'収益・費用明細書(様式3)'!$A$1:$H$53</definedName>
    <definedName name="_xlnm.Print_Area" localSheetId="6">'収支決算報告書(様式10)'!$A$1:$F$36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0" l="1"/>
  <c r="I55" i="21"/>
  <c r="H55" i="21"/>
  <c r="F35" i="28"/>
  <c r="I52" i="21"/>
  <c r="I53" i="21"/>
  <c r="F34" i="28"/>
  <c r="C28" i="20"/>
  <c r="C18" i="20"/>
  <c r="D8" i="20"/>
  <c r="C8" i="20"/>
  <c r="F33" i="28"/>
  <c r="I29" i="21"/>
  <c r="H57" i="21"/>
  <c r="H49" i="21"/>
  <c r="H46" i="21"/>
  <c r="D28" i="20" s="1"/>
  <c r="H42" i="21"/>
  <c r="D26" i="20" s="1"/>
  <c r="H33" i="21"/>
  <c r="D22" i="20" s="1"/>
  <c r="H24" i="21"/>
  <c r="D19" i="20" s="1"/>
  <c r="I22" i="21"/>
  <c r="I28" i="21"/>
  <c r="H10" i="21"/>
  <c r="I40" i="21"/>
  <c r="H20" i="21"/>
  <c r="D18" i="20" s="1"/>
  <c r="G20" i="21"/>
  <c r="I43" i="21"/>
  <c r="I45" i="21"/>
  <c r="I47" i="21"/>
  <c r="I48" i="21"/>
  <c r="I50" i="21"/>
  <c r="I51" i="21"/>
  <c r="I54" i="21"/>
  <c r="I56" i="21"/>
  <c r="G57" i="21"/>
  <c r="C31" i="20" s="1"/>
  <c r="E31" i="20" s="1"/>
  <c r="G55" i="21"/>
  <c r="G49" i="21"/>
  <c r="G46" i="21"/>
  <c r="G44" i="21"/>
  <c r="I44" i="21" s="1"/>
  <c r="G42" i="21"/>
  <c r="C26" i="20" s="1"/>
  <c r="G39" i="21"/>
  <c r="C25" i="20" s="1"/>
  <c r="G37" i="21"/>
  <c r="G35" i="21"/>
  <c r="G33" i="21"/>
  <c r="I33" i="21" s="1"/>
  <c r="G31" i="21"/>
  <c r="C21" i="20" s="1"/>
  <c r="G26" i="21"/>
  <c r="I26" i="21" s="1"/>
  <c r="G24" i="21"/>
  <c r="I24" i="21" s="1"/>
  <c r="I16" i="21"/>
  <c r="G20" i="121"/>
  <c r="G52" i="121"/>
  <c r="C8" i="122"/>
  <c r="C16" i="122" s="1"/>
  <c r="D16" i="122"/>
  <c r="E16" i="122"/>
  <c r="D32" i="122"/>
  <c r="D33" i="122" s="1"/>
  <c r="E32" i="122"/>
  <c r="E33" i="122"/>
  <c r="G10" i="121"/>
  <c r="C18" i="122"/>
  <c r="G23" i="121"/>
  <c r="C19" i="122" s="1"/>
  <c r="G25" i="121"/>
  <c r="C20" i="122" s="1"/>
  <c r="G28" i="121"/>
  <c r="C21" i="122" s="1"/>
  <c r="G30" i="121"/>
  <c r="C22" i="122" s="1"/>
  <c r="G32" i="121"/>
  <c r="C23" i="122" s="1"/>
  <c r="G34" i="121"/>
  <c r="C24" i="122" s="1"/>
  <c r="G36" i="121"/>
  <c r="C25" i="122" s="1"/>
  <c r="G39" i="121"/>
  <c r="C26" i="122" s="1"/>
  <c r="G41" i="121"/>
  <c r="C27" i="122" s="1"/>
  <c r="G43" i="121"/>
  <c r="C28" i="122" s="1"/>
  <c r="G46" i="121"/>
  <c r="C29" i="122" s="1"/>
  <c r="G50" i="121"/>
  <c r="C30" i="122" s="1"/>
  <c r="I12" i="120"/>
  <c r="I13" i="120"/>
  <c r="I14" i="120"/>
  <c r="I15" i="120"/>
  <c r="I16" i="120"/>
  <c r="I17" i="120"/>
  <c r="I18" i="120"/>
  <c r="I19" i="120"/>
  <c r="G20" i="120"/>
  <c r="H20" i="120"/>
  <c r="L6" i="119"/>
  <c r="F26" i="119"/>
  <c r="E27" i="119" s="1"/>
  <c r="D40" i="119" s="1"/>
  <c r="M10" i="119"/>
  <c r="L10" i="119"/>
  <c r="M6" i="119"/>
  <c r="D26" i="19"/>
  <c r="F7" i="93"/>
  <c r="F8" i="93" s="1"/>
  <c r="F9" i="93" s="1"/>
  <c r="F10" i="93" s="1"/>
  <c r="F11" i="93" s="1"/>
  <c r="F12" i="93" s="1"/>
  <c r="F13" i="93" s="1"/>
  <c r="F14" i="93" s="1"/>
  <c r="F15" i="93" s="1"/>
  <c r="F16" i="93" s="1"/>
  <c r="F17" i="93" s="1"/>
  <c r="F18" i="93" s="1"/>
  <c r="F19" i="93" s="1"/>
  <c r="F20" i="93" s="1"/>
  <c r="F21" i="93" s="1"/>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F9" i="28"/>
  <c r="F10" i="28"/>
  <c r="F11" i="28"/>
  <c r="F12" i="28"/>
  <c r="F13" i="28"/>
  <c r="F15" i="28"/>
  <c r="F16" i="28"/>
  <c r="F17" i="28"/>
  <c r="F18" i="28"/>
  <c r="F19" i="28"/>
  <c r="F20" i="28"/>
  <c r="F21" i="28"/>
  <c r="F22" i="28"/>
  <c r="F23" i="28"/>
  <c r="F24" i="28"/>
  <c r="F25" i="28"/>
  <c r="F26" i="28"/>
  <c r="F27" i="28"/>
  <c r="F28" i="28"/>
  <c r="F29" i="28"/>
  <c r="F30" i="28"/>
  <c r="F31" i="28"/>
  <c r="F32" i="28"/>
  <c r="F36" i="28"/>
  <c r="I6" i="21"/>
  <c r="I7" i="21"/>
  <c r="I8" i="21"/>
  <c r="I9" i="21"/>
  <c r="G10" i="21"/>
  <c r="I17" i="21"/>
  <c r="I18" i="21"/>
  <c r="I19" i="21"/>
  <c r="I21" i="21"/>
  <c r="I23" i="21"/>
  <c r="I25" i="21"/>
  <c r="H39" i="21"/>
  <c r="D25" i="20" s="1"/>
  <c r="H31" i="21"/>
  <c r="D21" i="20" s="1"/>
  <c r="I27" i="21"/>
  <c r="I30" i="21"/>
  <c r="I32" i="21"/>
  <c r="I34" i="21"/>
  <c r="I36" i="21"/>
  <c r="I37" i="21"/>
  <c r="I38" i="21"/>
  <c r="I41" i="21"/>
  <c r="E9" i="20"/>
  <c r="E10" i="20"/>
  <c r="E11" i="20"/>
  <c r="E12" i="20"/>
  <c r="E13" i="20"/>
  <c r="E14" i="20"/>
  <c r="E15" i="20"/>
  <c r="C16" i="20"/>
  <c r="D16" i="20"/>
  <c r="E23" i="20"/>
  <c r="E24" i="20"/>
  <c r="E27" i="20"/>
  <c r="E29" i="20"/>
  <c r="E30" i="20"/>
  <c r="E40" i="19"/>
  <c r="I20" i="120" l="1"/>
  <c r="F8" i="120" s="1"/>
  <c r="E28" i="20"/>
  <c r="E26" i="20"/>
  <c r="C20" i="20"/>
  <c r="E20" i="20" s="1"/>
  <c r="E21" i="20"/>
  <c r="E25" i="20"/>
  <c r="C19" i="20"/>
  <c r="E19" i="20" s="1"/>
  <c r="C22" i="20"/>
  <c r="E22" i="20" s="1"/>
  <c r="E18" i="20"/>
  <c r="D32" i="20"/>
  <c r="D33" i="20" s="1"/>
  <c r="E8" i="20"/>
  <c r="E16" i="20" s="1"/>
  <c r="I42" i="21"/>
  <c r="I57" i="21"/>
  <c r="I49" i="21"/>
  <c r="I46" i="21"/>
  <c r="H58" i="21"/>
  <c r="I39" i="21"/>
  <c r="I31" i="21"/>
  <c r="I35" i="21"/>
  <c r="I20" i="21"/>
  <c r="G58" i="21"/>
  <c r="I10" i="21"/>
  <c r="F25" i="119"/>
  <c r="G53" i="121"/>
  <c r="C31" i="122"/>
  <c r="C32" i="122" s="1"/>
  <c r="C33" i="122" s="1"/>
  <c r="F9" i="120"/>
  <c r="C32" i="20" l="1"/>
  <c r="E32" i="20"/>
  <c r="I58" i="21"/>
</calcChain>
</file>

<file path=xl/sharedStrings.xml><?xml version="1.0" encoding="utf-8"?>
<sst xmlns="http://schemas.openxmlformats.org/spreadsheetml/2006/main" count="1218" uniqueCount="552">
  <si>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</si>
  <si>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</si>
  <si>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</si>
  <si>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</si>
  <si>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</si>
  <si>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</si>
  <si>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</si>
  <si>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</si>
  <si>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</si>
  <si>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</si>
  <si>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</si>
  <si>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</si>
  <si>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</si>
  <si>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</si>
  <si>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</si>
  <si>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</si>
  <si>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</si>
  <si>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</si>
  <si>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</si>
  <si>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</si>
  <si>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</si>
  <si>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rPh sb="1" eb="3">
      <t>タンイ</t>
    </rPh>
    <rPh sb="4" eb="5">
      <t>エン</t>
    </rPh>
    <phoneticPr fontId="3"/>
  </si>
  <si>
    <t>科　　　　　目</t>
    <rPh sb="0" eb="7">
      <t>カモク</t>
    </rPh>
    <phoneticPr fontId="3"/>
  </si>
  <si>
    <t>摘　　　　　　　　　要</t>
    <rPh sb="0" eb="11">
      <t>テキヨウ</t>
    </rPh>
    <phoneticPr fontId="3"/>
  </si>
  <si>
    <t>金　　　額</t>
    <rPh sb="0" eb="1">
      <t>キン</t>
    </rPh>
    <rPh sb="4" eb="5">
      <t>ガク</t>
    </rPh>
    <phoneticPr fontId="3"/>
  </si>
  <si>
    <t>Ｎｏ</t>
  </si>
  <si>
    <t>(</t>
  </si>
  <si>
    <t>　　　　　　　　　　　　　　　　　　　　　　合　　　　　　　計</t>
    <rPh sb="22" eb="23">
      <t>ゴウ</t>
    </rPh>
    <rPh sb="30" eb="31">
      <t>ゴウケイ</t>
    </rPh>
    <phoneticPr fontId="3"/>
  </si>
  <si>
    <t>細　　　目</t>
    <rPh sb="0" eb="5">
      <t>サイモク</t>
    </rPh>
    <phoneticPr fontId="3"/>
  </si>
  <si>
    <t>摘　　　　要</t>
    <rPh sb="0" eb="1">
      <t>テキ</t>
    </rPh>
    <rPh sb="5" eb="6">
      <t>テキヨウ</t>
    </rPh>
    <phoneticPr fontId="3"/>
  </si>
  <si>
    <t>　小　　　　計</t>
    <rPh sb="1" eb="7">
      <t>ショウケイ</t>
    </rPh>
    <phoneticPr fontId="3"/>
  </si>
  <si>
    <t>　小　　　　計</t>
    <rPh sb="1" eb="2">
      <t>ショウ</t>
    </rPh>
    <rPh sb="6" eb="7">
      <t>ショウケイ</t>
    </rPh>
    <phoneticPr fontId="3"/>
  </si>
  <si>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</si>
  <si>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</si>
  <si>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</si>
  <si>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</si>
  <si>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</si>
  <si>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</si>
  <si>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</si>
  <si>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</si>
  <si>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</si>
  <si>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</si>
  <si>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</si>
  <si>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</si>
  <si>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</si>
  <si>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</si>
  <si>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</si>
  <si>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</si>
  <si>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</si>
  <si>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rPh sb="0" eb="6">
      <t>サイ</t>
    </rPh>
    <phoneticPr fontId="3"/>
  </si>
  <si>
    <t>（決算用）</t>
    <rPh sb="1" eb="4">
      <t>ケッサンヨウ</t>
    </rPh>
    <phoneticPr fontId="3"/>
  </si>
  <si>
    <t>科　　目</t>
  </si>
  <si>
    <t>様式2</t>
    <rPh sb="0" eb="2">
      <t>ヨウシキ</t>
    </rPh>
    <phoneticPr fontId="3"/>
  </si>
  <si>
    <t>様式14</t>
    <rPh sb="0" eb="2">
      <t>ヨウシキ</t>
    </rPh>
    <phoneticPr fontId="3"/>
  </si>
  <si>
    <t>様式15</t>
    <rPh sb="0" eb="2">
      <t>ヨウシキ</t>
    </rPh>
    <phoneticPr fontId="3"/>
  </si>
  <si>
    <t>様式42</t>
    <rPh sb="0" eb="2">
      <t>ヨウシキ</t>
    </rPh>
    <phoneticPr fontId="3"/>
  </si>
  <si>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</si>
  <si>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</si>
  <si>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</si>
  <si>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</si>
  <si>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</si>
  <si>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</si>
  <si>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</si>
  <si>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</si>
  <si>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</si>
  <si>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</si>
  <si>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</si>
  <si>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</si>
  <si>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</si>
  <si>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</si>
  <si>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</si>
  <si>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</si>
  <si>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</si>
  <si>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</si>
  <si>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</si>
  <si>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</si>
  <si>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</si>
  <si>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</si>
  <si>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</si>
  <si>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</si>
  <si>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</si>
  <si>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</si>
  <si>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</si>
  <si>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</si>
  <si>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</si>
  <si>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</si>
  <si>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</si>
  <si>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</si>
  <si>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</si>
  <si>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</si>
  <si>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様式名称</t>
    <rPh sb="0" eb="2">
      <t>ヨウシキ</t>
    </rPh>
    <rPh sb="2" eb="4">
      <t>メイショウ</t>
    </rPh>
    <phoneticPr fontId="3"/>
  </si>
  <si>
    <t>摘　　　　　要</t>
    <rPh sb="0" eb="1">
      <t>テキ</t>
    </rPh>
    <rPh sb="6" eb="7">
      <t>ヨウ</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</si>
  <si>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</si>
  <si>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</si>
  <si>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</si>
  <si>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</si>
  <si>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</si>
  <si>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</si>
  <si>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</si>
  <si>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</si>
  <si>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</si>
  <si>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</si>
  <si>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</si>
  <si>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</si>
  <si>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</si>
  <si>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</si>
  <si>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</si>
  <si>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</si>
  <si>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</si>
  <si>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</si>
  <si>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</si>
  <si>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</si>
  <si>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</si>
  <si>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</si>
  <si>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</si>
  <si>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</si>
  <si>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</si>
  <si>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</si>
  <si>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</si>
  <si>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</si>
  <si>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</si>
  <si>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</si>
  <si>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</si>
  <si>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</si>
  <si>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</si>
  <si>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</si>
  <si>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</si>
  <si>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</si>
  <si>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</si>
  <si>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</si>
  <si>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</si>
  <si>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</si>
  <si>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</si>
  <si>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</si>
  <si>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</si>
  <si>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</si>
  <si>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摘要</t>
    <rPh sb="0" eb="2">
      <t>テキヨウ</t>
    </rPh>
    <phoneticPr fontId="3"/>
  </si>
  <si>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</si>
  <si>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</si>
  <si>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</si>
  <si>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</si>
  <si>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</si>
  <si>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</si>
  <si>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</si>
  <si>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</si>
  <si>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企画・演出費</t>
    <rPh sb="0" eb="2">
      <t>キカク</t>
    </rPh>
    <rPh sb="3" eb="5">
      <t>エンシュツ</t>
    </rPh>
    <rPh sb="5" eb="6">
      <t>ヒ</t>
    </rPh>
    <phoneticPr fontId="3"/>
  </si>
  <si>
    <t>（単位　：　円）</t>
    <rPh sb="1" eb="3">
      <t>タンイ</t>
    </rPh>
    <rPh sb="6" eb="7">
      <t>エン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</si>
  <si>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</si>
  <si>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</si>
  <si>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</si>
  <si>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</si>
  <si>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</si>
  <si>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</si>
  <si>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</si>
  <si>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</si>
  <si>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</si>
  <si>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</si>
  <si>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</si>
  <si>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</si>
  <si>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年　　　月　　　日</t>
    <rPh sb="0" eb="1">
      <t>ネン</t>
    </rPh>
    <rPh sb="4" eb="5">
      <t>ガツ</t>
    </rPh>
    <rPh sb="8" eb="9">
      <t>ニチ</t>
    </rPh>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</si>
  <si>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</si>
  <si>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</si>
  <si>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</si>
  <si>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</si>
  <si>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</si>
  <si>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</si>
  <si>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</si>
  <si>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</si>
  <si>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</si>
  <si>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</si>
  <si>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</si>
  <si>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</si>
  <si>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</si>
  <si>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</si>
  <si>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</si>
  <si>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</si>
  <si>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</si>
  <si>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</si>
  <si>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</si>
  <si>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</si>
  <si>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</si>
  <si>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</si>
  <si>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</si>
  <si>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</si>
  <si>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</si>
  <si>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</si>
  <si>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</si>
  <si>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</si>
  <si>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</si>
  <si>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</si>
  <si>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</si>
  <si>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</si>
  <si>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27"/>
  </si>
  <si>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</si>
  <si>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</si>
  <si>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</si>
  <si>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</si>
  <si>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</si>
  <si>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</si>
  <si>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</si>
  <si>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</si>
  <si>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</si>
  <si>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</si>
  <si>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</si>
  <si>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27"/>
  </si>
  <si>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</si>
  <si>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</si>
  <si>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</si>
  <si>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</si>
  <si>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</si>
  <si>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参考資料</t>
    <rPh sb="0" eb="4">
      <t>サンコウシリョウ</t>
    </rPh>
    <phoneticPr fontId="3"/>
  </si>
  <si>
    <t>[様式3]</t>
    <rPh sb="1" eb="3">
      <t>ヨウシキ</t>
    </rPh>
    <phoneticPr fontId="3"/>
  </si>
  <si>
    <t>[様式11]</t>
    <rPh sb="1" eb="3">
      <t>ヨウシキ</t>
    </rPh>
    <phoneticPr fontId="3"/>
  </si>
  <si>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</si>
  <si>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</si>
  <si>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</si>
  <si>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</si>
  <si>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</si>
  <si>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</si>
  <si>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</si>
  <si>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</si>
  <si>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</si>
  <si>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</si>
  <si>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</si>
  <si>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現　　金　　出　　納　　帳</t>
    <rPh sb="0"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</si>
  <si>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</si>
  <si>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</si>
  <si>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</si>
  <si>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</si>
  <si>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</si>
  <si>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</si>
  <si>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</si>
  <si>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</si>
  <si>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</si>
  <si>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</si>
  <si>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</si>
  <si>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</si>
  <si>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</si>
  <si>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</si>
  <si>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</si>
  <si>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</si>
  <si>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</si>
  <si>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</si>
  <si>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</si>
  <si>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</si>
  <si>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</si>
  <si>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</si>
  <si>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</si>
  <si>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</si>
  <si>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</si>
  <si>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</si>
  <si>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</si>
  <si>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</si>
  <si>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</si>
  <si>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</si>
  <si>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</si>
  <si>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</si>
  <si>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</si>
  <si>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</si>
  <si>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</si>
  <si>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</si>
  <si>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</si>
  <si>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</si>
  <si>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</si>
  <si>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</si>
  <si>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</si>
  <si>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</si>
  <si>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</si>
  <si>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</si>
  <si>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</si>
  <si>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</si>
  <si>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</si>
  <si>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</si>
  <si>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</si>
  <si>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</si>
  <si>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</si>
  <si>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</si>
  <si>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</si>
  <si>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</si>
  <si>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</si>
  <si>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</si>
  <si>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</si>
  <si>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</si>
  <si>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</si>
  <si>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</si>
  <si>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</si>
  <si>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</si>
  <si>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</si>
  <si>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</si>
  <si>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</si>
  <si>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</si>
  <si>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</si>
  <si>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</si>
  <si>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</si>
  <si>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</si>
  <si>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</si>
  <si>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</si>
  <si>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</si>
  <si>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</si>
  <si>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</si>
  <si>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</si>
  <si>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</si>
  <si>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</si>
  <si>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</si>
  <si>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</si>
  <si>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</si>
  <si>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</si>
  <si>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　講演等の形式</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</si>
  <si>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</si>
  <si>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</si>
  <si>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</si>
  <si>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[様式53]</t>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</si>
  <si>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</si>
  <si>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</si>
  <si>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</si>
  <si>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</si>
  <si>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</si>
  <si>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</si>
  <si>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</si>
  <si>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</si>
  <si>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</si>
  <si>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</si>
  <si>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</si>
  <si>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</si>
  <si>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</si>
  <si>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</si>
  <si>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</si>
  <si>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</si>
  <si>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</si>
  <si>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</si>
  <si>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</si>
  <si>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</si>
  <si>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</si>
  <si>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</si>
  <si>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</si>
  <si>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</si>
  <si>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</si>
  <si>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</si>
  <si>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</si>
  <si>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[様式12]</t>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</si>
  <si>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</si>
  <si>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</si>
  <si>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</si>
  <si>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</si>
  <si>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</si>
  <si>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</si>
  <si>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</si>
  <si>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</si>
  <si>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</si>
  <si>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</si>
  <si>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</si>
  <si>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</si>
  <si>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</si>
  <si>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</si>
  <si>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</si>
  <si>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</si>
  <si>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寄付申出書</t>
    <rPh sb="0" eb="2">
      <t>キフ</t>
    </rPh>
    <rPh sb="2" eb="5">
      <t>モウシデショ</t>
    </rPh>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</si>
  <si>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</si>
  <si>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</si>
  <si>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</si>
  <si>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</si>
  <si>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</si>
  <si>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</si>
  <si>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</si>
  <si>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（費　用　の　部）</t>
  </si>
  <si>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</si>
  <si>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</si>
  <si>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</si>
  <si>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</si>
  <si>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</si>
  <si>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</si>
  <si>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</si>
  <si>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</si>
  <si>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</si>
  <si>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</si>
  <si>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</si>
  <si>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</si>
  <si>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</si>
  <si>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</si>
  <si>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</si>
  <si>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</si>
  <si>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</si>
  <si>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</si>
  <si>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</si>
  <si>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２０２１ 年　　　月　　　日</t>
    <rPh sb="5" eb="6">
      <t>ネン</t>
    </rPh>
    <rPh sb="9" eb="10">
      <t>ガツ</t>
    </rPh>
    <rPh sb="13" eb="14">
      <t>ニチ</t>
    </rPh>
    <phoneticPr fontId="3"/>
  </si>
  <si>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</si>
  <si>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</si>
  <si>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27"/>
  </si>
  <si>
    <t>ＪＣＩ日本専用封筒を使用する場合に様式4に添付</t>
    <rPh sb="5" eb="9">
      <t>センヨウフウトウ</t>
    </rPh>
    <rPh sb="10" eb="12">
      <t>シヨウ</t>
    </rPh>
    <rPh sb="14" eb="16">
      <t>バアイ</t>
    </rPh>
    <rPh sb="17" eb="19">
      <t>ヨウシキ</t>
    </rPh>
    <rPh sb="21" eb="23">
      <t>テンプ</t>
    </rPh>
    <phoneticPr fontId="3"/>
  </si>
  <si>
    <t>※1　　個人契約の場合は原則として源泉所得税が適用となり、税金は差引きの上、ＪＣＩ日本から納付します。</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</si>
  <si>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</si>
  <si>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</si>
  <si>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</si>
  <si>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</si>
  <si>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</si>
  <si>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</si>
  <si>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</si>
  <si>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</si>
  <si>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</si>
  <si>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</si>
  <si>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 xml:space="preserve">                委員会</t>
    <rPh sb="16" eb="19">
      <t>イインカイ</t>
    </rPh>
    <phoneticPr fontId="3"/>
  </si>
  <si>
    <t>第３０回岸和田少年少女サマースクール</t>
    <rPh sb="0" eb="1">
      <t>ダイ</t>
    </rPh>
    <rPh sb="3" eb="4">
      <t>カイ</t>
    </rPh>
    <rPh sb="4" eb="7">
      <t>キシワダ</t>
    </rPh>
    <rPh sb="7" eb="11">
      <t>ショウネンショウジョ</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</si>
  <si>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</si>
  <si>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年間事業繰入金予定額</t>
    <rPh sb="0" eb="2">
      <t>ネンカン</t>
    </rPh>
    <rPh sb="2" eb="4">
      <t>ジギョウ</t>
    </rPh>
    <rPh sb="4" eb="6">
      <t>クリイレ</t>
    </rPh>
    <rPh sb="6" eb="7">
      <t>キン</t>
    </rPh>
    <rPh sb="7" eb="9">
      <t>ヨテイ</t>
    </rPh>
    <rPh sb="9" eb="10">
      <t>ガク</t>
    </rPh>
    <phoneticPr fontId="3"/>
  </si>
  <si>
    <t>ver.１</t>
    <phoneticPr fontId="3"/>
  </si>
  <si>
    <t>予備費</t>
    <rPh sb="0" eb="3">
      <t>ヨビヒ</t>
    </rPh>
    <phoneticPr fontId="3"/>
  </si>
  <si>
    <t>酔い止め×４箱（10錠入り）</t>
    <rPh sb="0" eb="1">
      <t>ヨ</t>
    </rPh>
    <rPh sb="2" eb="3">
      <t>ド</t>
    </rPh>
    <rPh sb="6" eb="7">
      <t>ハコ</t>
    </rPh>
    <rPh sb="10" eb="11">
      <t>ジョウ</t>
    </rPh>
    <rPh sb="11" eb="12">
      <t>イ</t>
    </rPh>
    <phoneticPr fontId="2"/>
  </si>
  <si>
    <t>薬剤費</t>
    <rPh sb="0" eb="3">
      <t>ヤクザイヒ</t>
    </rPh>
    <phoneticPr fontId="3"/>
  </si>
  <si>
    <t>雑費</t>
    <rPh sb="0" eb="2">
      <t>ザッピ</t>
    </rPh>
    <phoneticPr fontId="3"/>
  </si>
  <si>
    <t>故郷通信　　　　　　　　　　　63円ハガキ×80枚</t>
    <rPh sb="0" eb="2">
      <t>コキョウ</t>
    </rPh>
    <rPh sb="2" eb="4">
      <t>ツウシン</t>
    </rPh>
    <rPh sb="17" eb="18">
      <t>エン</t>
    </rPh>
    <rPh sb="24" eb="25">
      <t>マイ</t>
    </rPh>
    <phoneticPr fontId="2"/>
  </si>
  <si>
    <t>通信費</t>
    <rPh sb="0" eb="3">
      <t>ツウシンヒ</t>
    </rPh>
    <phoneticPr fontId="3"/>
  </si>
  <si>
    <t>傷害保険</t>
    <rPh sb="0" eb="4">
      <t>ショウガイホケン</t>
    </rPh>
    <phoneticPr fontId="3"/>
  </si>
  <si>
    <t>保険料</t>
    <rPh sb="0" eb="3">
      <t>ホケンリョウ</t>
    </rPh>
    <phoneticPr fontId="3"/>
  </si>
  <si>
    <t>参加記念品費</t>
    <rPh sb="0" eb="2">
      <t>サンカ</t>
    </rPh>
    <rPh sb="2" eb="5">
      <t>キネンヒン</t>
    </rPh>
    <rPh sb="5" eb="6">
      <t>ヒ</t>
    </rPh>
    <phoneticPr fontId="3"/>
  </si>
  <si>
    <t>リーダー・Ｊｒリーダー
前乗り交通費</t>
    <rPh sb="12" eb="13">
      <t>マエ</t>
    </rPh>
    <rPh sb="13" eb="14">
      <t>ノ</t>
    </rPh>
    <rPh sb="15" eb="18">
      <t>コウツウヒ</t>
    </rPh>
    <phoneticPr fontId="2"/>
  </si>
  <si>
    <t>交通費</t>
    <rPh sb="0" eb="3">
      <t>コウツウヒ</t>
    </rPh>
    <phoneticPr fontId="3"/>
  </si>
  <si>
    <t>往復交通費
大型バス×2台</t>
    <rPh sb="0" eb="2">
      <t>オウフク</t>
    </rPh>
    <rPh sb="2" eb="5">
      <t>コウツウヒ</t>
    </rPh>
    <rPh sb="6" eb="8">
      <t>オオガタ</t>
    </rPh>
    <rPh sb="12" eb="13">
      <t>ダイ</t>
    </rPh>
    <phoneticPr fontId="2"/>
  </si>
  <si>
    <t>旅費交通費</t>
    <rPh sb="0" eb="2">
      <t>リョヒ</t>
    </rPh>
    <rPh sb="2" eb="5">
      <t>コウツウヒ</t>
    </rPh>
    <phoneticPr fontId="3"/>
  </si>
  <si>
    <t>伊勢ＪＣ　土産代</t>
  </si>
  <si>
    <t>記念品</t>
    <rPh sb="0" eb="3">
      <t>キネンヒン</t>
    </rPh>
    <phoneticPr fontId="3"/>
  </si>
  <si>
    <t>渉外費</t>
    <rPh sb="0" eb="1">
      <t>ワタル</t>
    </rPh>
    <rPh sb="1" eb="2">
      <t>ソト</t>
    </rPh>
    <rPh sb="2" eb="3">
      <t>ヒ</t>
    </rPh>
    <phoneticPr fontId="3"/>
  </si>
  <si>
    <t>報告書作成費</t>
    <rPh sb="0" eb="2">
      <t>ホウコク</t>
    </rPh>
    <rPh sb="2" eb="3">
      <t>ショ</t>
    </rPh>
    <rPh sb="3" eb="5">
      <t>サクセイ</t>
    </rPh>
    <rPh sb="5" eb="6">
      <t>ヒ</t>
    </rPh>
    <phoneticPr fontId="3"/>
  </si>
  <si>
    <t>資料作成費</t>
    <rPh sb="0" eb="2">
      <t>シリョウ</t>
    </rPh>
    <rPh sb="2" eb="4">
      <t>サクセイ</t>
    </rPh>
    <rPh sb="4" eb="5">
      <t>ヒ</t>
    </rPh>
    <phoneticPr fontId="3"/>
  </si>
  <si>
    <t>チラシ作成費</t>
    <rPh sb="3" eb="5">
      <t>サクセイ</t>
    </rPh>
    <rPh sb="5" eb="6">
      <t>ヒ</t>
    </rPh>
    <phoneticPr fontId="2"/>
  </si>
  <si>
    <t>ＰＲ費</t>
    <rPh sb="2" eb="3">
      <t>ヒ</t>
    </rPh>
    <phoneticPr fontId="3"/>
  </si>
  <si>
    <t>広報費</t>
    <rPh sb="0" eb="2">
      <t>コウホウ</t>
    </rPh>
    <rPh sb="2" eb="3">
      <t>ヒ</t>
    </rPh>
    <phoneticPr fontId="3"/>
  </si>
  <si>
    <t>事前説明会　宿泊代
修養団　武田先生</t>
    <rPh sb="0" eb="2">
      <t>ジゼン</t>
    </rPh>
    <rPh sb="2" eb="5">
      <t>セツメイカイ</t>
    </rPh>
    <rPh sb="6" eb="9">
      <t>シュクハクダイ</t>
    </rPh>
    <rPh sb="10" eb="11">
      <t>シュウ</t>
    </rPh>
    <rPh sb="11" eb="12">
      <t>ヨウ</t>
    </rPh>
    <rPh sb="12" eb="13">
      <t>ダン</t>
    </rPh>
    <rPh sb="14" eb="16">
      <t>タケダ</t>
    </rPh>
    <rPh sb="16" eb="18">
      <t>センセイ</t>
    </rPh>
    <phoneticPr fontId="2"/>
  </si>
  <si>
    <t>宿泊費</t>
    <rPh sb="0" eb="3">
      <t>シュクハクヒ</t>
    </rPh>
    <phoneticPr fontId="3"/>
  </si>
  <si>
    <t>事前説明会　交通費
修養団　武田先生</t>
    <rPh sb="0" eb="2">
      <t>ジゼン</t>
    </rPh>
    <rPh sb="2" eb="5">
      <t>セツメイカイ</t>
    </rPh>
    <rPh sb="6" eb="9">
      <t>コウツウヒ</t>
    </rPh>
    <rPh sb="10" eb="11">
      <t>シュウ</t>
    </rPh>
    <rPh sb="11" eb="12">
      <t>ヨウ</t>
    </rPh>
    <rPh sb="12" eb="13">
      <t>ダン</t>
    </rPh>
    <rPh sb="14" eb="16">
      <t>タケダ</t>
    </rPh>
    <rPh sb="16" eb="18">
      <t>センセイ</t>
    </rPh>
    <phoneticPr fontId="2"/>
  </si>
  <si>
    <t>講師関係費</t>
    <rPh sb="0" eb="2">
      <t>コウシ</t>
    </rPh>
    <rPh sb="2" eb="5">
      <t>カンケイヒ</t>
    </rPh>
    <phoneticPr fontId="3"/>
  </si>
  <si>
    <t>ＪＣメンバー控室</t>
    <rPh sb="6" eb="8">
      <t>ヒカエシツ</t>
    </rPh>
    <phoneticPr fontId="2"/>
  </si>
  <si>
    <t>会場費</t>
    <rPh sb="0" eb="3">
      <t>カイジョウヒ</t>
    </rPh>
    <phoneticPr fontId="3"/>
  </si>
  <si>
    <t>本部団関係費</t>
    <rPh sb="0" eb="2">
      <t>ホンブ</t>
    </rPh>
    <rPh sb="2" eb="3">
      <t>ダン</t>
    </rPh>
    <rPh sb="3" eb="6">
      <t>カンケイヒ</t>
    </rPh>
    <phoneticPr fontId="3"/>
  </si>
  <si>
    <t>写真撮影</t>
    <rPh sb="0" eb="2">
      <t>シャシン</t>
    </rPh>
    <rPh sb="2" eb="4">
      <t>サツエイ</t>
    </rPh>
    <phoneticPr fontId="3"/>
  </si>
  <si>
    <t>演出費</t>
    <rPh sb="0" eb="2">
      <t>エンシュツ</t>
    </rPh>
    <rPh sb="2" eb="3">
      <t>ヒ</t>
    </rPh>
    <phoneticPr fontId="3"/>
  </si>
  <si>
    <t>企画・演出費</t>
    <rPh sb="0" eb="2">
      <t>キカク</t>
    </rPh>
    <rPh sb="3" eb="5">
      <t>エンシュツ</t>
    </rPh>
    <rPh sb="5" eb="6">
      <t>ヒ</t>
    </rPh>
    <phoneticPr fontId="3"/>
  </si>
  <si>
    <t>岸和田市立福祉総合センター　会場設営費</t>
    <rPh sb="0" eb="4">
      <t>キシワダシ</t>
    </rPh>
    <rPh sb="4" eb="5">
      <t>リツ</t>
    </rPh>
    <rPh sb="5" eb="7">
      <t>フクシ</t>
    </rPh>
    <rPh sb="7" eb="9">
      <t>ソウゴウ</t>
    </rPh>
    <rPh sb="14" eb="18">
      <t>カイジョウセツエイ</t>
    </rPh>
    <rPh sb="18" eb="19">
      <t>ヒ</t>
    </rPh>
    <phoneticPr fontId="3"/>
  </si>
  <si>
    <t>設営費</t>
    <rPh sb="0" eb="2">
      <t>セツエイ</t>
    </rPh>
    <rPh sb="2" eb="3">
      <t>ヒ</t>
    </rPh>
    <phoneticPr fontId="3"/>
  </si>
  <si>
    <t>岸和田市立福祉総合センター大会議室（13:00-21:00）</t>
    <rPh sb="0" eb="5">
      <t>キシワダシリツ</t>
    </rPh>
    <rPh sb="5" eb="7">
      <t>フクシ</t>
    </rPh>
    <rPh sb="7" eb="9">
      <t>ソウゴウ</t>
    </rPh>
    <rPh sb="13" eb="17">
      <t>ダイカイギシツ</t>
    </rPh>
    <phoneticPr fontId="2"/>
  </si>
  <si>
    <t>会場費</t>
    <rPh sb="0" eb="3">
      <t>カイジョウヒ</t>
    </rPh>
    <phoneticPr fontId="1"/>
  </si>
  <si>
    <t>修養団　15,000円×80名</t>
    <rPh sb="0" eb="2">
      <t>シュウヨウ</t>
    </rPh>
    <rPh sb="2" eb="3">
      <t>ダン</t>
    </rPh>
    <rPh sb="10" eb="11">
      <t>エン</t>
    </rPh>
    <rPh sb="14" eb="15">
      <t>メイ</t>
    </rPh>
    <phoneticPr fontId="3"/>
  </si>
  <si>
    <t>会場設営費</t>
    <rPh sb="0" eb="2">
      <t>カイジョウ</t>
    </rPh>
    <rPh sb="2" eb="4">
      <t>セツエイ</t>
    </rPh>
    <rPh sb="4" eb="5">
      <t>ヒ</t>
    </rPh>
    <phoneticPr fontId="3"/>
  </si>
  <si>
    <t>Ｊｒリーダー参加費
8,000円×12名</t>
    <rPh sb="6" eb="9">
      <t>サンカヒ</t>
    </rPh>
    <rPh sb="15" eb="16">
      <t>エン</t>
    </rPh>
    <rPh sb="19" eb="20">
      <t>メイ</t>
    </rPh>
    <phoneticPr fontId="2"/>
  </si>
  <si>
    <t>登録料収益</t>
    <rPh sb="0" eb="2">
      <t>トウロク</t>
    </rPh>
    <rPh sb="2" eb="3">
      <t>リョウ</t>
    </rPh>
    <rPh sb="3" eb="5">
      <t>シュウエキ</t>
    </rPh>
    <phoneticPr fontId="3"/>
  </si>
  <si>
    <t>児童参加費
20,000円×80名</t>
    <rPh sb="0" eb="2">
      <t>ジドウ</t>
    </rPh>
    <rPh sb="2" eb="5">
      <t>サンカヒ</t>
    </rPh>
    <rPh sb="12" eb="13">
      <t>エン</t>
    </rPh>
    <rPh sb="16" eb="17">
      <t>メイ</t>
    </rPh>
    <phoneticPr fontId="2"/>
  </si>
  <si>
    <t>事業繰入金</t>
    <rPh sb="0" eb="2">
      <t>ジギョウ</t>
    </rPh>
    <rPh sb="2" eb="3">
      <t>クリ</t>
    </rPh>
    <rPh sb="3" eb="5">
      <t>ニュウキン</t>
    </rPh>
    <phoneticPr fontId="3"/>
  </si>
  <si>
    <t>事業名称：第３０回岸和田少年少女サマースクール</t>
    <rPh sb="0" eb="2">
      <t>ジギョウ</t>
    </rPh>
    <rPh sb="2" eb="4">
      <t>メイショウ</t>
    </rPh>
    <rPh sb="5" eb="6">
      <t>ダイ</t>
    </rPh>
    <rPh sb="8" eb="9">
      <t>カイ</t>
    </rPh>
    <rPh sb="9" eb="16">
      <t>キシワダショウネンショウジョ</t>
    </rPh>
    <phoneticPr fontId="3"/>
  </si>
  <si>
    <t>事業名称：第３０回岸和田少年少女サマースクール</t>
    <rPh sb="0" eb="2">
      <t>ジギョウ</t>
    </rPh>
    <rPh sb="2" eb="4">
      <t>メイショウ</t>
    </rPh>
    <rPh sb="5" eb="6">
      <t>ダイ</t>
    </rPh>
    <rPh sb="8" eb="9">
      <t>カイ</t>
    </rPh>
    <rPh sb="9" eb="12">
      <t>キシワダ</t>
    </rPh>
    <rPh sb="12" eb="16">
      <t>ショウネンショウジョ</t>
    </rPh>
    <phoneticPr fontId="3"/>
  </si>
  <si>
    <t>メンバー登録料
10,000円×42名</t>
    <rPh sb="4" eb="6">
      <t>トウロク</t>
    </rPh>
    <rPh sb="6" eb="7">
      <t>リョウ</t>
    </rPh>
    <rPh sb="14" eb="15">
      <t>エン</t>
    </rPh>
    <rPh sb="18" eb="19">
      <t>メイ</t>
    </rPh>
    <phoneticPr fontId="2"/>
  </si>
  <si>
    <t>（　事業名称　：　　第３０回岸和田少年少女サマースクール　　　　）</t>
    <phoneticPr fontId="3"/>
  </si>
  <si>
    <t>Ｔシャツ　150枚</t>
    <rPh sb="8" eb="9">
      <t>マイ</t>
    </rPh>
    <phoneticPr fontId="3"/>
  </si>
  <si>
    <t>伊勢修養団</t>
    <rPh sb="0" eb="5">
      <t>イセシュウヨウダン</t>
    </rPh>
    <phoneticPr fontId="3"/>
  </si>
  <si>
    <t>株式会社オニオンウェブ</t>
    <rPh sb="0" eb="4">
      <t>カブシキガイシャ</t>
    </rPh>
    <phoneticPr fontId="3"/>
  </si>
  <si>
    <t>会場費</t>
    <rPh sb="0" eb="3">
      <t>カイジョウヒ</t>
    </rPh>
    <phoneticPr fontId="3"/>
  </si>
  <si>
    <t>演出費</t>
    <rPh sb="0" eb="3">
      <t>エンシュツヒ</t>
    </rPh>
    <phoneticPr fontId="3"/>
  </si>
  <si>
    <t>フォトメイト</t>
    <phoneticPr fontId="3"/>
  </si>
  <si>
    <t>R3年8月末</t>
    <rPh sb="2" eb="3">
      <t>ネン</t>
    </rPh>
    <rPh sb="4" eb="5">
      <t>ガツ</t>
    </rPh>
    <rPh sb="5" eb="6">
      <t>マツ</t>
    </rPh>
    <phoneticPr fontId="3"/>
  </si>
  <si>
    <t>なし</t>
    <phoneticPr fontId="3"/>
  </si>
  <si>
    <t>交通費</t>
    <rPh sb="0" eb="3">
      <t>コウツウヒ</t>
    </rPh>
    <phoneticPr fontId="3"/>
  </si>
  <si>
    <t>宿泊費</t>
    <rPh sb="0" eb="3">
      <t>シュクハクヒ</t>
    </rPh>
    <phoneticPr fontId="3"/>
  </si>
  <si>
    <t>保険料</t>
    <rPh sb="0" eb="3">
      <t>ホケンリョウ</t>
    </rPh>
    <phoneticPr fontId="3"/>
  </si>
  <si>
    <t>通信費</t>
    <rPh sb="0" eb="3">
      <t>ツウシンヒ</t>
    </rPh>
    <phoneticPr fontId="3"/>
  </si>
  <si>
    <t>薬剤費</t>
    <rPh sb="0" eb="3">
      <t>ヤクザイヒ</t>
    </rPh>
    <phoneticPr fontId="3"/>
  </si>
  <si>
    <t>南海電気鉄道株式会社</t>
    <rPh sb="0" eb="6">
      <t>ナンカイデンキテツドウ</t>
    </rPh>
    <rPh sb="6" eb="10">
      <t>カブシキガイシャ</t>
    </rPh>
    <phoneticPr fontId="3"/>
  </si>
  <si>
    <t>TRAVEL HEARTS</t>
    <phoneticPr fontId="3"/>
  </si>
  <si>
    <t>㈱奥保険事務所</t>
    <rPh sb="1" eb="2">
      <t>オク</t>
    </rPh>
    <rPh sb="2" eb="4">
      <t>ホケン</t>
    </rPh>
    <rPh sb="4" eb="6">
      <t>ジム</t>
    </rPh>
    <rPh sb="6" eb="7">
      <t>ショ</t>
    </rPh>
    <phoneticPr fontId="3"/>
  </si>
  <si>
    <t>日本郵便株式会社</t>
    <rPh sb="0" eb="4">
      <t>ニホンユウビン</t>
    </rPh>
    <rPh sb="4" eb="8">
      <t>カブシキガイシャ</t>
    </rPh>
    <phoneticPr fontId="3"/>
  </si>
  <si>
    <t>岸和田薬局</t>
    <rPh sb="0" eb="5">
      <t>キシワダヤッキョク</t>
    </rPh>
    <phoneticPr fontId="3"/>
  </si>
  <si>
    <t>感染対策費</t>
    <rPh sb="0" eb="5">
      <t>カンセンタイサクヒ</t>
    </rPh>
    <phoneticPr fontId="3"/>
  </si>
  <si>
    <t>マスク</t>
    <phoneticPr fontId="3"/>
  </si>
  <si>
    <t>熱中症対策</t>
    <rPh sb="0" eb="5">
      <t>ネッチュウショウタイサク</t>
    </rPh>
    <phoneticPr fontId="3"/>
  </si>
  <si>
    <t>ポカリスウェット</t>
    <phoneticPr fontId="3"/>
  </si>
  <si>
    <t>84円切手　235枚</t>
    <rPh sb="2" eb="3">
      <t>エン</t>
    </rPh>
    <rPh sb="3" eb="5">
      <t>キッテ</t>
    </rPh>
    <rPh sb="9" eb="10">
      <t>マイ</t>
    </rPh>
    <phoneticPr fontId="2"/>
  </si>
  <si>
    <t>２０２１年　　３月　９日</t>
    <rPh sb="4" eb="5">
      <t>ネン</t>
    </rPh>
    <rPh sb="8" eb="9">
      <t>ツキ</t>
    </rPh>
    <rPh sb="11" eb="12">
      <t>ヒ</t>
    </rPh>
    <phoneticPr fontId="3"/>
  </si>
  <si>
    <t>アパホテル株式会社</t>
    <rPh sb="5" eb="9">
      <t>カブシキガイシャ</t>
    </rPh>
    <phoneticPr fontId="3"/>
  </si>
  <si>
    <t>バインダー80個説明会記入用</t>
    <rPh sb="7" eb="8">
      <t>コ</t>
    </rPh>
    <rPh sb="8" eb="11">
      <t>セツメイカイ</t>
    </rPh>
    <rPh sb="11" eb="14">
      <t>キニュウヨウ</t>
    </rPh>
    <phoneticPr fontId="3"/>
  </si>
  <si>
    <t>楽天</t>
    <rPh sb="0" eb="2">
      <t>ラクテン</t>
    </rPh>
    <phoneticPr fontId="3"/>
  </si>
  <si>
    <t>設営費</t>
    <rPh sb="0" eb="3">
      <t>セツエイヒ</t>
    </rPh>
    <phoneticPr fontId="3"/>
  </si>
  <si>
    <t>青少年育成委員会　宛</t>
    <rPh sb="0" eb="5">
      <t>セイショウネンイクセイ</t>
    </rPh>
    <phoneticPr fontId="3"/>
  </si>
  <si>
    <t>３．その他(任意団体等）</t>
  </si>
  <si>
    <t>第３０回岸和田少年少女サマースクール説明会</t>
    <rPh sb="0" eb="1">
      <t>ダイ</t>
    </rPh>
    <rPh sb="3" eb="4">
      <t>カイ</t>
    </rPh>
    <rPh sb="4" eb="7">
      <t>キシワダ</t>
    </rPh>
    <rPh sb="7" eb="11">
      <t>ショウネンショウジョ</t>
    </rPh>
    <rPh sb="18" eb="21">
      <t>セツメイカイ</t>
    </rPh>
    <phoneticPr fontId="3"/>
  </si>
  <si>
    <t>　　　２０２１ 年　７月　１４日（水）　　　　　　　　</t>
    <rPh sb="17" eb="18">
      <t>スイ</t>
    </rPh>
    <phoneticPr fontId="3"/>
  </si>
  <si>
    <t>４．その他(    説明会  　　　　　     )</t>
    <rPh sb="10" eb="13">
      <t>セツメイカイ</t>
    </rPh>
    <phoneticPr fontId="3"/>
  </si>
  <si>
    <t>　１９　：　００　～　２０　：　００　（内約１０分間）</t>
    <rPh sb="20" eb="21">
      <t>ウチ</t>
    </rPh>
    <rPh sb="21" eb="22">
      <t>ヤク</t>
    </rPh>
    <phoneticPr fontId="3"/>
  </si>
  <si>
    <t>修養団　15,000円×45名</t>
    <rPh sb="0" eb="2">
      <t>シュウヨウ</t>
    </rPh>
    <rPh sb="2" eb="3">
      <t>ダン</t>
    </rPh>
    <rPh sb="10" eb="11">
      <t>エン</t>
    </rPh>
    <rPh sb="14" eb="15">
      <t>メイ</t>
    </rPh>
    <phoneticPr fontId="3"/>
  </si>
  <si>
    <t>児童参加費
20,000円×45名</t>
    <rPh sb="0" eb="2">
      <t>ジドウ</t>
    </rPh>
    <rPh sb="2" eb="5">
      <t>サンカヒ</t>
    </rPh>
    <rPh sb="12" eb="13">
      <t>エン</t>
    </rPh>
    <rPh sb="16" eb="17">
      <t>メイ</t>
    </rPh>
    <phoneticPr fontId="2"/>
  </si>
  <si>
    <t>Ｊｒリーダー参加費
8,000円×4名</t>
    <rPh sb="6" eb="9">
      <t>サンカヒ</t>
    </rPh>
    <rPh sb="15" eb="16">
      <t>エン</t>
    </rPh>
    <rPh sb="18" eb="19">
      <t>メイ</t>
    </rPh>
    <phoneticPr fontId="2"/>
  </si>
  <si>
    <t>南海浪切ホール特別会議室（18:00-23:00）</t>
    <rPh sb="0" eb="4">
      <t>ナンカイナミキリ</t>
    </rPh>
    <rPh sb="7" eb="9">
      <t>トクベツ</t>
    </rPh>
    <rPh sb="9" eb="12">
      <t>カイギシツ</t>
    </rPh>
    <phoneticPr fontId="2"/>
  </si>
  <si>
    <t>南海浪切ホール特別会議室　　会場設営費</t>
    <rPh sb="0" eb="4">
      <t>ナンカイナミキリ</t>
    </rPh>
    <rPh sb="7" eb="9">
      <t>トクベツ</t>
    </rPh>
    <rPh sb="9" eb="12">
      <t>カイギシツ</t>
    </rPh>
    <rPh sb="14" eb="19">
      <t>カイジョウセツエイヒ</t>
    </rPh>
    <phoneticPr fontId="2"/>
  </si>
  <si>
    <t>事前説明会　お弁当代
修養団　武田先生</t>
    <rPh sb="0" eb="2">
      <t>ジゼン</t>
    </rPh>
    <rPh sb="2" eb="5">
      <t>セツメイカイ</t>
    </rPh>
    <rPh sb="7" eb="9">
      <t>ベントウ</t>
    </rPh>
    <rPh sb="9" eb="10">
      <t>ダイ</t>
    </rPh>
    <rPh sb="11" eb="12">
      <t>シュウ</t>
    </rPh>
    <rPh sb="12" eb="13">
      <t>ヨウ</t>
    </rPh>
    <rPh sb="13" eb="14">
      <t>ダン</t>
    </rPh>
    <rPh sb="15" eb="17">
      <t>タケダ</t>
    </rPh>
    <rPh sb="17" eb="19">
      <t>センセイ</t>
    </rPh>
    <phoneticPr fontId="2"/>
  </si>
  <si>
    <t>名札ホルダー</t>
    <rPh sb="0" eb="2">
      <t>ナフダ</t>
    </rPh>
    <phoneticPr fontId="3"/>
  </si>
  <si>
    <t>バインダー40個説明会記入用</t>
    <rPh sb="7" eb="8">
      <t>コ</t>
    </rPh>
    <rPh sb="8" eb="11">
      <t>セツメイカイ</t>
    </rPh>
    <rPh sb="11" eb="14">
      <t>キニュウヨウ</t>
    </rPh>
    <phoneticPr fontId="3"/>
  </si>
  <si>
    <t>事前説明会　送迎駐車場費
修養団　武田先生</t>
    <rPh sb="0" eb="2">
      <t>ジゼン</t>
    </rPh>
    <rPh sb="2" eb="5">
      <t>セツメイカイ</t>
    </rPh>
    <rPh sb="6" eb="8">
      <t>ソウゲイ</t>
    </rPh>
    <rPh sb="8" eb="12">
      <t>チュウシャジョウヒ</t>
    </rPh>
    <rPh sb="13" eb="14">
      <t>シュウ</t>
    </rPh>
    <rPh sb="14" eb="15">
      <t>ヨウ</t>
    </rPh>
    <rPh sb="15" eb="16">
      <t>ダン</t>
    </rPh>
    <rPh sb="17" eb="19">
      <t>タケダ</t>
    </rPh>
    <rPh sb="19" eb="21">
      <t>センセイ</t>
    </rPh>
    <phoneticPr fontId="2"/>
  </si>
  <si>
    <t>往復交通費
大型バス×１台</t>
    <rPh sb="0" eb="2">
      <t>オウフク</t>
    </rPh>
    <rPh sb="2" eb="5">
      <t>コウツウヒ</t>
    </rPh>
    <rPh sb="6" eb="8">
      <t>オオガタ</t>
    </rPh>
    <rPh sb="12" eb="13">
      <t>ダイ</t>
    </rPh>
    <phoneticPr fontId="2"/>
  </si>
  <si>
    <t>故郷通信　　　　　　　　　　　63円ハガキ×４８枚</t>
    <rPh sb="0" eb="2">
      <t>コキョウ</t>
    </rPh>
    <rPh sb="2" eb="4">
      <t>ツウシン</t>
    </rPh>
    <rPh sb="17" eb="18">
      <t>エン</t>
    </rPh>
    <rPh sb="24" eb="25">
      <t>マイ</t>
    </rPh>
    <phoneticPr fontId="2"/>
  </si>
  <si>
    <t>リーダー・Ｊｒリーダー前乗り交通費（自家用車×2台分）</t>
    <rPh sb="11" eb="12">
      <t>マエ</t>
    </rPh>
    <rPh sb="12" eb="13">
      <t>ノ</t>
    </rPh>
    <rPh sb="14" eb="17">
      <t>コウツウヒ</t>
    </rPh>
    <rPh sb="18" eb="22">
      <t>ジカヨウシャ</t>
    </rPh>
    <rPh sb="24" eb="25">
      <t>ダイ</t>
    </rPh>
    <rPh sb="25" eb="26">
      <t>ブン</t>
    </rPh>
    <phoneticPr fontId="2"/>
  </si>
  <si>
    <t>（事業名称：第３０回岸和田少年少女サマースクール）   第　　　回支払申請</t>
    <rPh sb="1" eb="3">
      <t>ジギョウ</t>
    </rPh>
    <rPh sb="3" eb="5">
      <t>メイショウ</t>
    </rPh>
    <phoneticPr fontId="3"/>
  </si>
  <si>
    <t>登録料</t>
    <rPh sb="0" eb="3">
      <t>トウロクリョウ</t>
    </rPh>
    <phoneticPr fontId="3"/>
  </si>
  <si>
    <t>児童</t>
    <rPh sb="0" eb="2">
      <t>ジドウ</t>
    </rPh>
    <phoneticPr fontId="3"/>
  </si>
  <si>
    <t>ｊｒリーダー</t>
    <phoneticPr fontId="3"/>
  </si>
  <si>
    <t>参加者が少なかったため</t>
    <rPh sb="0" eb="3">
      <t>サンカシャ</t>
    </rPh>
    <rPh sb="4" eb="5">
      <t>スク</t>
    </rPh>
    <phoneticPr fontId="3"/>
  </si>
  <si>
    <t>会場設営</t>
    <rPh sb="0" eb="4">
      <t>カイジョウセツエイ</t>
    </rPh>
    <phoneticPr fontId="3"/>
  </si>
  <si>
    <t>会場費</t>
    <rPh sb="0" eb="3">
      <t>カイジョウヒ</t>
    </rPh>
    <phoneticPr fontId="3"/>
  </si>
  <si>
    <t>設営費</t>
    <rPh sb="0" eb="3">
      <t>セツエイヒ</t>
    </rPh>
    <phoneticPr fontId="3"/>
  </si>
  <si>
    <t>コロナ過の影響で福祉センターが閉館したため、南海浪切ホールに変更した</t>
    <rPh sb="3" eb="4">
      <t>カ</t>
    </rPh>
    <rPh sb="5" eb="7">
      <t>エイキョウ</t>
    </rPh>
    <rPh sb="8" eb="10">
      <t>フクシ</t>
    </rPh>
    <rPh sb="15" eb="17">
      <t>ヘイカン</t>
    </rPh>
    <rPh sb="22" eb="26">
      <t>ナンカイナミキリ</t>
    </rPh>
    <rPh sb="30" eb="32">
      <t>ヘンコウ</t>
    </rPh>
    <phoneticPr fontId="3"/>
  </si>
  <si>
    <t>企画・演出</t>
    <rPh sb="0" eb="2">
      <t>キカク</t>
    </rPh>
    <rPh sb="3" eb="5">
      <t>エンシュツ</t>
    </rPh>
    <phoneticPr fontId="3"/>
  </si>
  <si>
    <t>予算計上していなかったため</t>
    <rPh sb="0" eb="4">
      <t>ヨサンケイジョウ</t>
    </rPh>
    <phoneticPr fontId="3"/>
  </si>
  <si>
    <t>コロナ過にも負けず開催してくれたということで、修養団のお気持ちです</t>
    <rPh sb="3" eb="4">
      <t>カ</t>
    </rPh>
    <rPh sb="6" eb="7">
      <t>マ</t>
    </rPh>
    <rPh sb="9" eb="11">
      <t>カイサイ</t>
    </rPh>
    <rPh sb="23" eb="26">
      <t>シュウヨウダン</t>
    </rPh>
    <rPh sb="28" eb="30">
      <t>キモ</t>
    </rPh>
    <phoneticPr fontId="3"/>
  </si>
  <si>
    <t>講師関係費</t>
    <rPh sb="0" eb="5">
      <t>コウシカンケイヒ</t>
    </rPh>
    <phoneticPr fontId="3"/>
  </si>
  <si>
    <t>本部団　　関係費</t>
    <rPh sb="0" eb="2">
      <t>ホンブ</t>
    </rPh>
    <rPh sb="2" eb="3">
      <t>ダン</t>
    </rPh>
    <rPh sb="5" eb="8">
      <t>カンケイヒ</t>
    </rPh>
    <phoneticPr fontId="3"/>
  </si>
  <si>
    <t>コロナ過にも負けず開催してくれたということで、武田先生のお気持ちです</t>
    <rPh sb="3" eb="4">
      <t>カ</t>
    </rPh>
    <rPh sb="6" eb="7">
      <t>マ</t>
    </rPh>
    <rPh sb="9" eb="11">
      <t>カイサイ</t>
    </rPh>
    <rPh sb="23" eb="27">
      <t>タケダセンセイ</t>
    </rPh>
    <rPh sb="29" eb="31">
      <t>キモ</t>
    </rPh>
    <phoneticPr fontId="3"/>
  </si>
  <si>
    <t>事前に安くて同等の部屋に変更したため</t>
    <rPh sb="0" eb="2">
      <t>ジゼン</t>
    </rPh>
    <rPh sb="3" eb="4">
      <t>ヤス</t>
    </rPh>
    <rPh sb="6" eb="8">
      <t>ドウトウ</t>
    </rPh>
    <rPh sb="9" eb="11">
      <t>ヘヤ</t>
    </rPh>
    <rPh sb="12" eb="14">
      <t>ヘンコウ</t>
    </rPh>
    <phoneticPr fontId="3"/>
  </si>
  <si>
    <t>コロナ過で事前説明会の後に食事に行けなかったので武田先生のお弁当です</t>
    <rPh sb="3" eb="4">
      <t>カ</t>
    </rPh>
    <rPh sb="5" eb="10">
      <t>ジゼンセツメイカイ</t>
    </rPh>
    <rPh sb="11" eb="12">
      <t>アト</t>
    </rPh>
    <rPh sb="13" eb="15">
      <t>ショクジ</t>
    </rPh>
    <rPh sb="16" eb="17">
      <t>イ</t>
    </rPh>
    <rPh sb="24" eb="28">
      <t>タケダセンセイ</t>
    </rPh>
    <rPh sb="30" eb="32">
      <t>ベントウ</t>
    </rPh>
    <phoneticPr fontId="3"/>
  </si>
  <si>
    <t>武田先生の送迎の駐車料金です</t>
    <rPh sb="0" eb="4">
      <t>タケダセンセイ</t>
    </rPh>
    <rPh sb="5" eb="7">
      <t>ソウゲイ</t>
    </rPh>
    <rPh sb="8" eb="12">
      <t>チュウシャリョウキン</t>
    </rPh>
    <phoneticPr fontId="3"/>
  </si>
  <si>
    <t>記念品</t>
    <rPh sb="0" eb="3">
      <t>キネンヒン</t>
    </rPh>
    <phoneticPr fontId="3"/>
  </si>
  <si>
    <t>伊勢JCの皆さんで分けやすいようにビールに変更した</t>
    <rPh sb="0" eb="2">
      <t>イセ</t>
    </rPh>
    <rPh sb="5" eb="6">
      <t>ミナ</t>
    </rPh>
    <rPh sb="9" eb="10">
      <t>ワ</t>
    </rPh>
    <rPh sb="21" eb="23">
      <t>ヘンコウ</t>
    </rPh>
    <phoneticPr fontId="3"/>
  </si>
  <si>
    <t>旅費交通費</t>
    <rPh sb="0" eb="2">
      <t>リョヒ</t>
    </rPh>
    <rPh sb="2" eb="4">
      <t>コウツウ</t>
    </rPh>
    <rPh sb="4" eb="5">
      <t>ヒ</t>
    </rPh>
    <phoneticPr fontId="3"/>
  </si>
  <si>
    <t>参加者が少なく、1台になったため</t>
    <rPh sb="0" eb="3">
      <t>サンカシャ</t>
    </rPh>
    <rPh sb="4" eb="5">
      <t>スク</t>
    </rPh>
    <rPh sb="9" eb="10">
      <t>ダイ</t>
    </rPh>
    <phoneticPr fontId="3"/>
  </si>
  <si>
    <t>コロナ感染症対策のため、メンバーの自家用車で前乗りしたため</t>
    <rPh sb="3" eb="8">
      <t>カンセンショウタイサク</t>
    </rPh>
    <rPh sb="17" eb="21">
      <t>ジカヨウシャ</t>
    </rPh>
    <rPh sb="22" eb="24">
      <t>マエノ</t>
    </rPh>
    <phoneticPr fontId="3"/>
  </si>
  <si>
    <t>保険料</t>
    <rPh sb="0" eb="3">
      <t>ホケンリョウ</t>
    </rPh>
    <phoneticPr fontId="3"/>
  </si>
  <si>
    <t>通信費</t>
    <rPh sb="0" eb="3">
      <t>ツウシンヒ</t>
    </rPh>
    <phoneticPr fontId="3"/>
  </si>
  <si>
    <t>雑費</t>
    <rPh sb="0" eb="2">
      <t>ザッピ</t>
    </rPh>
    <phoneticPr fontId="3"/>
  </si>
  <si>
    <t>事業名称：第３０回岸和田少年少女サマースクール</t>
    <rPh sb="0" eb="2">
      <t>ジギョウ</t>
    </rPh>
    <rPh sb="2" eb="4">
      <t>メイショウ</t>
    </rPh>
    <phoneticPr fontId="3"/>
  </si>
  <si>
    <t>虫除けスプレー</t>
    <rPh sb="0" eb="2">
      <t>ムシヨ</t>
    </rPh>
    <phoneticPr fontId="3"/>
  </si>
  <si>
    <t>虫除け</t>
    <rPh sb="0" eb="2">
      <t>ムシヨ</t>
    </rPh>
    <phoneticPr fontId="3"/>
  </si>
  <si>
    <t>キャンプファイヤーで虫除けスプレーが必要だったため</t>
    <rPh sb="10" eb="12">
      <t>ムシヨ</t>
    </rPh>
    <rPh sb="18" eb="20">
      <t>ヒツヨウ</t>
    </rPh>
    <phoneticPr fontId="3"/>
  </si>
  <si>
    <t>上記の収支差額（余剰金）は、第9回理事会の承認を経て一般会計に繰り入れる。　　　</t>
    <rPh sb="0" eb="2">
      <t>ジョウキ</t>
    </rPh>
    <rPh sb="3" eb="5">
      <t>シュウシ</t>
    </rPh>
    <rPh sb="5" eb="7">
      <t>サガク</t>
    </rPh>
    <rPh sb="8" eb="11">
      <t>ヨジョウキン</t>
    </rPh>
    <rPh sb="14" eb="15">
      <t>ダイ</t>
    </rPh>
    <rPh sb="16" eb="17">
      <t>カイ</t>
    </rPh>
    <rPh sb="17" eb="20">
      <t>リジカイ</t>
    </rPh>
    <rPh sb="21" eb="23">
      <t>ショウニン</t>
    </rPh>
    <rPh sb="24" eb="25">
      <t>ケイ</t>
    </rPh>
    <rPh sb="26" eb="28">
      <t>イッパン</t>
    </rPh>
    <rPh sb="28" eb="30">
      <t>カイケイ</t>
    </rPh>
    <rPh sb="31" eb="34">
      <t>クリイ</t>
    </rPh>
    <phoneticPr fontId="3"/>
  </si>
  <si>
    <t>簡易検査キット</t>
    <rPh sb="0" eb="4">
      <t>カンイケンサ</t>
    </rPh>
    <phoneticPr fontId="3"/>
  </si>
  <si>
    <t>感染症対策</t>
    <rPh sb="0" eb="5">
      <t>カンセンショウタイサク</t>
    </rPh>
    <phoneticPr fontId="3"/>
  </si>
  <si>
    <t>参加メンバーの感染を確認するため</t>
    <rPh sb="0" eb="2">
      <t>サンカ</t>
    </rPh>
    <rPh sb="7" eb="9">
      <t>カンセン</t>
    </rPh>
    <rPh sb="10" eb="12">
      <t>カクニン</t>
    </rPh>
    <phoneticPr fontId="3"/>
  </si>
  <si>
    <t>ブース出展</t>
    <rPh sb="3" eb="5">
      <t>シュッテン</t>
    </rPh>
    <phoneticPr fontId="3"/>
  </si>
  <si>
    <t>募集案内通信費</t>
    <rPh sb="0" eb="7">
      <t>ボシュウアンナイツウシンヒ</t>
    </rPh>
    <phoneticPr fontId="3"/>
  </si>
  <si>
    <t>事前説明会用クリップボード購入</t>
    <rPh sb="0" eb="5">
      <t>ジゼンセツメイカイ</t>
    </rPh>
    <rPh sb="5" eb="6">
      <t>ヨウ</t>
    </rPh>
    <rPh sb="13" eb="15">
      <t>コウニュウ</t>
    </rPh>
    <phoneticPr fontId="3"/>
  </si>
  <si>
    <t>名札購入</t>
    <rPh sb="0" eb="4">
      <t>ナフダコウニュウ</t>
    </rPh>
    <phoneticPr fontId="3"/>
  </si>
  <si>
    <t>事前説明会会場費支払い</t>
    <rPh sb="0" eb="5">
      <t>ジゼンセツメイカイ</t>
    </rPh>
    <rPh sb="5" eb="8">
      <t>カイジョウヒ</t>
    </rPh>
    <rPh sb="8" eb="10">
      <t>シハラ</t>
    </rPh>
    <phoneticPr fontId="3"/>
  </si>
  <si>
    <t>講師アパホテル宿泊費支払い</t>
    <rPh sb="0" eb="2">
      <t>コウシ</t>
    </rPh>
    <rPh sb="7" eb="10">
      <t>シュクハクヒ</t>
    </rPh>
    <rPh sb="10" eb="12">
      <t>シハラ</t>
    </rPh>
    <phoneticPr fontId="3"/>
  </si>
  <si>
    <t>故郷通信用はがき郵便局で購入</t>
    <rPh sb="0" eb="5">
      <t>コキョウツウシンヨウ</t>
    </rPh>
    <rPh sb="8" eb="11">
      <t>ユウビンキョク</t>
    </rPh>
    <rPh sb="12" eb="14">
      <t>コウニュウ</t>
    </rPh>
    <phoneticPr fontId="3"/>
  </si>
  <si>
    <t>講師お弁当代縁たく家で購入</t>
    <rPh sb="0" eb="2">
      <t>コウシ</t>
    </rPh>
    <rPh sb="3" eb="5">
      <t>ベントウ</t>
    </rPh>
    <rPh sb="5" eb="6">
      <t>ダイ</t>
    </rPh>
    <rPh sb="6" eb="7">
      <t>エン</t>
    </rPh>
    <rPh sb="9" eb="10">
      <t>イエ</t>
    </rPh>
    <rPh sb="11" eb="13">
      <t>コウニュウ</t>
    </rPh>
    <phoneticPr fontId="3"/>
  </si>
  <si>
    <t>講師送迎駐車場費支払い</t>
    <rPh sb="0" eb="4">
      <t>コウシソウゲイ</t>
    </rPh>
    <rPh sb="4" eb="8">
      <t>チュウシャジョウヒ</t>
    </rPh>
    <rPh sb="8" eb="10">
      <t>シハラ</t>
    </rPh>
    <phoneticPr fontId="3"/>
  </si>
  <si>
    <t>岸和田薬局支払い</t>
    <rPh sb="0" eb="5">
      <t>キシワダヤッキョク</t>
    </rPh>
    <rPh sb="5" eb="7">
      <t>シハラ</t>
    </rPh>
    <phoneticPr fontId="3"/>
  </si>
  <si>
    <t>事前説明会設備費支払い</t>
    <rPh sb="0" eb="5">
      <t>ジゼンセツメイカイ</t>
    </rPh>
    <rPh sb="5" eb="7">
      <t>セツビ</t>
    </rPh>
    <rPh sb="7" eb="8">
      <t>ヒ</t>
    </rPh>
    <rPh sb="8" eb="10">
      <t>シハラ</t>
    </rPh>
    <phoneticPr fontId="3"/>
  </si>
  <si>
    <t>保険代億保険事務所に支払い</t>
    <rPh sb="0" eb="3">
      <t>ホケンダイ</t>
    </rPh>
    <rPh sb="3" eb="9">
      <t>オクホケンジムショ</t>
    </rPh>
    <rPh sb="10" eb="12">
      <t>シハラ</t>
    </rPh>
    <phoneticPr fontId="3"/>
  </si>
  <si>
    <t>伊勢JCお土産購入</t>
    <rPh sb="0" eb="2">
      <t>イセ</t>
    </rPh>
    <rPh sb="5" eb="7">
      <t>ミヤゲ</t>
    </rPh>
    <rPh sb="7" eb="9">
      <t>コウニュウ</t>
    </rPh>
    <phoneticPr fontId="3"/>
  </si>
  <si>
    <t>前乗り交通費</t>
    <rPh sb="0" eb="2">
      <t>マエノ</t>
    </rPh>
    <rPh sb="3" eb="6">
      <t>コウツウヒ</t>
    </rPh>
    <phoneticPr fontId="3"/>
  </si>
  <si>
    <t>虫除けスプレー購入</t>
    <rPh sb="0" eb="2">
      <t>ムシヨ</t>
    </rPh>
    <rPh sb="7" eb="9">
      <t>コウニュウ</t>
    </rPh>
    <phoneticPr fontId="3"/>
  </si>
  <si>
    <t>7月30日 8月1日</t>
    <rPh sb="1" eb="2">
      <t>ガツ</t>
    </rPh>
    <rPh sb="4" eb="5">
      <t>ニチ</t>
    </rPh>
    <rPh sb="7" eb="8">
      <t>ガツ</t>
    </rPh>
    <rPh sb="9" eb="10">
      <t>ニチ</t>
    </rPh>
    <phoneticPr fontId="3"/>
  </si>
  <si>
    <t>バス交通費TRAVEL　HEARTS支払</t>
    <rPh sb="2" eb="5">
      <t>コウツウヒ</t>
    </rPh>
    <rPh sb="18" eb="20">
      <t>シハラ</t>
    </rPh>
    <phoneticPr fontId="3"/>
  </si>
  <si>
    <t>オニオンウェブ支払い</t>
    <rPh sb="7" eb="9">
      <t>シハラ</t>
    </rPh>
    <phoneticPr fontId="3"/>
  </si>
  <si>
    <t>簡易キット岸和田薬局支払い</t>
    <rPh sb="0" eb="2">
      <t>カンイ</t>
    </rPh>
    <rPh sb="5" eb="10">
      <t>キシワダヤッキョク</t>
    </rPh>
    <rPh sb="10" eb="12">
      <t>シハラ</t>
    </rPh>
    <phoneticPr fontId="3"/>
  </si>
  <si>
    <t>フォトメイト支払い</t>
    <rPh sb="6" eb="8">
      <t>シハラ</t>
    </rPh>
    <phoneticPr fontId="3"/>
  </si>
  <si>
    <t>青少年育成</t>
    <rPh sb="0" eb="5">
      <t>セイショウネンイクセイ</t>
    </rPh>
    <phoneticPr fontId="3"/>
  </si>
  <si>
    <t>第２６回わんぱく相撲岸和田場所</t>
    <rPh sb="0" eb="1">
      <t>ダイ</t>
    </rPh>
    <rPh sb="3" eb="4">
      <t>カイ</t>
    </rPh>
    <rPh sb="8" eb="10">
      <t>スモウ</t>
    </rPh>
    <rPh sb="10" eb="15">
      <t>キシワダバショ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</si>
</sst>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s>
  <fonts count="4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b/>
      <sz val="8"/>
      <name val="ＭＳ Ｐゴシック"/>
      <family val="3"/>
      <charset val="128"/>
    </font>
    <font>
      <sz val="8"/>
      <name val="ＭＳ ゴシック"/>
      <family val="3"/>
      <charset val="128"/>
    </font>
    <font>
      <b/>
      <u/>
      <sz val="12"/>
      <name val="ＭＳ Ｐゴシック"/>
      <family val="3"/>
      <charset val="128"/>
    </font>
    <font>
      <sz val="11"/>
      <color theme="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u/>
      <sz val="11"/>
      <color indexed="12"/>
      <name val="ＭＳ Ｐゴシック"/>
      <family val="3"/>
      <charset val="128"/>
    </font>
    <font>
      <sz val="10.5"/>
      <name val="ＭＳ Ｐゴシック"/>
      <family val="3"/>
      <charset val="128"/>
      <scheme val="minor"/>
    </font>
    <font>
      <u/>
      <sz val="11"/>
      <color theme="3"/>
      <name val="ＭＳ Ｐゴシック"/>
      <family val="3"/>
      <charset val="128"/>
    </font>
    <font>
      <u/>
      <sz val="10"/>
      <color indexed="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s>
  <borders count="6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s>
  <cellStyleXfs count="16">
    <xf numFmtId="0" fontId="0" fillId="0" borderId="0"/>
    <xf numFmtId="181" fontId="24" fillId="0" borderId="0" applyFill="0" applyBorder="0" applyAlignment="0"/>
    <xf numFmtId="0" fontId="25" fillId="0" borderId="1" applyNumberFormat="0" applyAlignment="0" applyProtection="0">
      <alignment horizontal="left" vertical="center"/>
    </xf>
    <xf numFmtId="0" fontId="25" fillId="0" borderId="2">
      <alignment horizontal="left" vertical="center"/>
    </xf>
    <xf numFmtId="0" fontId="26" fillId="0" borderId="0"/>
    <xf numFmtId="0" fontId="4" fillId="0" borderId="0" applyNumberFormat="0" applyFill="0" applyBorder="0" applyAlignment="0" applyProtection="0"/>
    <xf numFmtId="38" fontId="2" fillId="0" borderId="0" applyFont="0" applyFill="0" applyBorder="0" applyAlignment="0" applyProtection="0"/>
    <xf numFmtId="38" fontId="23" fillId="0" borderId="0" applyFont="0" applyFill="0" applyBorder="0" applyAlignment="0" applyProtection="0"/>
    <xf numFmtId="38" fontId="2" fillId="0" borderId="0" applyFont="0" applyFill="0" applyBorder="0" applyAlignment="0" applyProtection="0"/>
    <xf numFmtId="38" fontId="31" fillId="0" borderId="0" applyFont="0" applyFill="0" applyBorder="0" applyAlignment="0" applyProtection="0">
      <alignment vertical="center"/>
    </xf>
    <xf numFmtId="0" fontId="23" fillId="0" borderId="0"/>
    <xf numFmtId="0" fontId="31"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cellStyleXfs>
  <cellXfs count="399">
    <xf numFmtId="0" fontId="0" fillId="0" borderId="0" xfId="0"/>
    <xf numFmtId="0" fontId="0" fillId="0" borderId="0" xfId="0" applyAlignment="1">
      <alignment vertical="center"/>
    </xf>
    <xf numFmtId="0" fontId="0" fillId="0" borderId="0" xfId="0" applyAlignment="1">
      <alignment horizontal="right" vertical="center"/>
    </xf>
    <xf numFmtId="0" fontId="7" fillId="0" borderId="0" xfId="0" applyFont="1" applyAlignment="1">
      <alignment horizontal="left" vertical="center"/>
    </xf>
    <xf numFmtId="0" fontId="7" fillId="0" borderId="0" xfId="0" applyFont="1" applyAlignment="1">
      <alignment horizontal="distributed" vertical="center"/>
    </xf>
    <xf numFmtId="0" fontId="10" fillId="0" borderId="0" xfId="0" applyFont="1" applyAlignment="1">
      <alignment horizontal="right" vertical="center"/>
    </xf>
    <xf numFmtId="0" fontId="2"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9" fillId="0" borderId="0" xfId="14" applyFont="1" applyBorder="1" applyAlignment="1">
      <alignment horizontal="center" vertical="center"/>
    </xf>
    <xf numFmtId="0" fontId="0" fillId="0" borderId="4" xfId="14" applyFont="1" applyBorder="1" applyAlignment="1">
      <alignment horizontal="center" vertical="center"/>
    </xf>
    <xf numFmtId="0" fontId="0" fillId="0" borderId="5" xfId="14" applyFont="1" applyBorder="1" applyAlignment="1">
      <alignment horizontal="right" vertical="center"/>
    </xf>
    <xf numFmtId="0" fontId="0" fillId="0" borderId="0" xfId="14" applyFont="1" applyAlignment="1">
      <alignment horizontal="right" vertical="center"/>
    </xf>
    <xf numFmtId="0" fontId="0" fillId="0" borderId="6" xfId="14" applyFont="1" applyBorder="1" applyAlignment="1">
      <alignment vertical="center"/>
    </xf>
    <xf numFmtId="0" fontId="0" fillId="0" borderId="6" xfId="14" applyFont="1" applyBorder="1" applyAlignment="1">
      <alignment horizontal="center"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0" fillId="0" borderId="9" xfId="14" applyFont="1" applyBorder="1" applyAlignment="1">
      <alignment horizontal="center" vertical="center"/>
    </xf>
    <xf numFmtId="0" fontId="0" fillId="0" borderId="10" xfId="14" applyFont="1" applyBorder="1" applyAlignment="1">
      <alignment horizontal="center" vertical="center"/>
    </xf>
    <xf numFmtId="0" fontId="0" fillId="0" borderId="11" xfId="14" applyFont="1" applyBorder="1" applyAlignment="1">
      <alignment horizontal="center" vertical="center"/>
    </xf>
    <xf numFmtId="0" fontId="0" fillId="0" borderId="5" xfId="14" applyFont="1" applyBorder="1" applyAlignment="1">
      <alignment horizontal="center" vertical="center"/>
    </xf>
    <xf numFmtId="0" fontId="0" fillId="0" borderId="11" xfId="14" applyFont="1" applyBorder="1" applyAlignment="1">
      <alignment vertical="center"/>
    </xf>
    <xf numFmtId="0" fontId="0" fillId="0" borderId="0" xfId="14" applyFont="1" applyAlignment="1">
      <alignment horizontal="center" vertical="center"/>
    </xf>
    <xf numFmtId="177" fontId="0" fillId="0" borderId="2" xfId="14" applyNumberFormat="1" applyFont="1" applyBorder="1" applyAlignment="1">
      <alignment vertical="center"/>
    </xf>
    <xf numFmtId="177" fontId="0" fillId="0" borderId="8" xfId="14" applyNumberFormat="1" applyFont="1" applyBorder="1" applyAlignment="1">
      <alignment vertical="center"/>
    </xf>
    <xf numFmtId="0" fontId="0" fillId="0" borderId="12" xfId="14" applyFont="1" applyBorder="1" applyAlignment="1">
      <alignment vertical="center"/>
    </xf>
    <xf numFmtId="0" fontId="0" fillId="0" borderId="13" xfId="14" applyFont="1" applyBorder="1" applyAlignment="1">
      <alignment horizontal="center" vertical="center"/>
    </xf>
    <xf numFmtId="0" fontId="0" fillId="0" borderId="2" xfId="14" applyFont="1" applyBorder="1" applyAlignment="1">
      <alignment horizontal="distributed" vertical="center"/>
    </xf>
    <xf numFmtId="0" fontId="0" fillId="0" borderId="2" xfId="14" applyFont="1" applyBorder="1" applyAlignment="1">
      <alignment vertical="center"/>
    </xf>
    <xf numFmtId="0" fontId="0" fillId="0" borderId="4" xfId="14" applyFont="1" applyBorder="1" applyAlignment="1">
      <alignment vertical="center"/>
    </xf>
    <xf numFmtId="0" fontId="0" fillId="0" borderId="8" xfId="14" applyFont="1" applyBorder="1" applyAlignment="1">
      <alignment horizontal="distributed" vertical="center"/>
    </xf>
    <xf numFmtId="0" fontId="0" fillId="0" borderId="6" xfId="14" applyFont="1" applyBorder="1" applyAlignment="1">
      <alignment horizontal="distributed" vertical="center"/>
    </xf>
    <xf numFmtId="177" fontId="0" fillId="0" borderId="6" xfId="14" applyNumberFormat="1" applyFont="1" applyBorder="1" applyAlignment="1">
      <alignment vertical="center"/>
    </xf>
    <xf numFmtId="0" fontId="0" fillId="0" borderId="0" xfId="14" applyFont="1" applyAlignment="1">
      <alignment horizontal="justify" vertical="center"/>
    </xf>
    <xf numFmtId="177" fontId="0" fillId="0" borderId="8" xfId="6" applyNumberFormat="1" applyFont="1" applyBorder="1" applyAlignment="1">
      <alignment vertical="center"/>
    </xf>
    <xf numFmtId="0" fontId="0" fillId="0" borderId="7" xfId="14" applyFont="1" applyBorder="1" applyAlignment="1">
      <alignment horizontal="right" vertical="center"/>
    </xf>
    <xf numFmtId="177" fontId="0" fillId="0" borderId="4" xfId="14" applyNumberFormat="1" applyFont="1" applyBorder="1" applyAlignment="1">
      <alignment vertical="center"/>
    </xf>
    <xf numFmtId="0" fontId="0" fillId="0" borderId="14" xfId="14" applyFont="1" applyBorder="1" applyAlignment="1">
      <alignment horizontal="center" vertical="center"/>
    </xf>
    <xf numFmtId="0" fontId="0" fillId="0" borderId="15" xfId="14" applyFont="1" applyBorder="1" applyAlignment="1">
      <alignment horizontal="center" vertical="center"/>
    </xf>
    <xf numFmtId="0" fontId="0" fillId="0" borderId="16" xfId="14" applyFont="1" applyBorder="1" applyAlignment="1">
      <alignment horizontal="center" vertical="center"/>
    </xf>
    <xf numFmtId="0" fontId="16" fillId="0" borderId="10" xfId="14" applyFont="1" applyBorder="1" applyAlignment="1">
      <alignment horizontal="center"/>
    </xf>
    <xf numFmtId="0" fontId="0" fillId="0" borderId="17" xfId="14" applyFont="1" applyBorder="1" applyAlignment="1">
      <alignment horizontal="center" vertical="center"/>
    </xf>
    <xf numFmtId="0" fontId="0" fillId="0" borderId="18" xfId="14" applyFont="1" applyBorder="1" applyAlignment="1">
      <alignment vertical="center"/>
    </xf>
    <xf numFmtId="0" fontId="0" fillId="0" borderId="19" xfId="14" applyFont="1" applyBorder="1" applyAlignment="1">
      <alignment horizontal="center" vertical="center"/>
    </xf>
    <xf numFmtId="0" fontId="0" fillId="0" borderId="20" xfId="14" applyFont="1" applyBorder="1" applyAlignment="1">
      <alignment vertical="center"/>
    </xf>
    <xf numFmtId="0" fontId="0" fillId="0" borderId="17" xfId="14" applyFont="1" applyBorder="1" applyAlignment="1">
      <alignment vertical="center"/>
    </xf>
    <xf numFmtId="177" fontId="0" fillId="0" borderId="21" xfId="14" applyNumberFormat="1" applyFont="1" applyBorder="1" applyAlignment="1">
      <alignment vertical="center"/>
    </xf>
    <xf numFmtId="177" fontId="0" fillId="0" borderId="22" xfId="14" applyNumberFormat="1" applyFont="1" applyBorder="1" applyAlignment="1">
      <alignment vertical="center"/>
    </xf>
    <xf numFmtId="177" fontId="0" fillId="0" borderId="23" xfId="14" applyNumberFormat="1" applyFont="1" applyBorder="1" applyAlignment="1">
      <alignment vertical="center"/>
    </xf>
    <xf numFmtId="0" fontId="0" fillId="0" borderId="24" xfId="14" applyFont="1" applyBorder="1" applyAlignment="1">
      <alignment vertical="center"/>
    </xf>
    <xf numFmtId="0" fontId="0" fillId="0" borderId="8" xfId="14" applyFont="1" applyBorder="1" applyAlignment="1">
      <alignment horizontal="center" vertical="center"/>
    </xf>
    <xf numFmtId="0" fontId="0" fillId="0" borderId="0" xfId="14" applyFont="1" applyBorder="1" applyAlignment="1">
      <alignment horizontal="centerContinuous" vertical="center"/>
    </xf>
    <xf numFmtId="0" fontId="0" fillId="0" borderId="9" xfId="14" applyFont="1" applyBorder="1" applyAlignment="1">
      <alignment horizontal="centerContinuous" vertical="center"/>
    </xf>
    <xf numFmtId="0" fontId="0" fillId="0" borderId="4" xfId="14" applyFont="1" applyBorder="1" applyAlignment="1">
      <alignment horizontal="centerContinuous" vertical="center"/>
    </xf>
    <xf numFmtId="0" fontId="0" fillId="0" borderId="10" xfId="14" applyFont="1" applyBorder="1" applyAlignment="1">
      <alignment horizontal="centerContinuous" vertical="center"/>
    </xf>
    <xf numFmtId="0" fontId="0" fillId="0" borderId="8" xfId="14" applyFont="1" applyBorder="1" applyAlignment="1">
      <alignment horizontal="centerContinuous" vertical="center"/>
    </xf>
    <xf numFmtId="0" fontId="0" fillId="0" borderId="10" xfId="14" applyFont="1" applyBorder="1" applyAlignment="1">
      <alignment vertical="center"/>
    </xf>
    <xf numFmtId="0" fontId="5" fillId="0" borderId="0" xfId="0" applyFont="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2" borderId="9" xfId="0" applyFont="1" applyFill="1" applyBorder="1" applyAlignment="1">
      <alignment horizontal="center" vertical="center" wrapText="1"/>
    </xf>
    <xf numFmtId="0" fontId="18" fillId="2" borderId="0" xfId="0" applyFont="1" applyFill="1" applyAlignment="1">
      <alignment horizontal="center" vertical="center"/>
    </xf>
    <xf numFmtId="0" fontId="6" fillId="2" borderId="0"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2" borderId="7" xfId="5" applyFill="1" applyBorder="1" applyAlignment="1">
      <alignment horizontal="left" vertical="center"/>
    </xf>
    <xf numFmtId="0" fontId="14" fillId="2" borderId="6" xfId="0" applyFont="1" applyFill="1" applyBorder="1" applyAlignment="1">
      <alignment vertical="center" wrapText="1"/>
    </xf>
    <xf numFmtId="0" fontId="4" fillId="2" borderId="5" xfId="5" applyFill="1" applyBorder="1" applyAlignment="1">
      <alignment horizontal="left" vertical="center"/>
    </xf>
    <xf numFmtId="0" fontId="14" fillId="2" borderId="8" xfId="0" applyFont="1" applyFill="1" applyBorder="1" applyAlignment="1">
      <alignment vertical="center" wrapText="1"/>
    </xf>
    <xf numFmtId="0" fontId="6" fillId="2" borderId="26" xfId="0" applyFont="1" applyFill="1" applyBorder="1" applyAlignment="1">
      <alignment horizontal="left" vertical="center"/>
    </xf>
    <xf numFmtId="0" fontId="14" fillId="2" borderId="13" xfId="0" applyFont="1" applyFill="1" applyBorder="1" applyAlignment="1">
      <alignment vertical="center" wrapText="1"/>
    </xf>
    <xf numFmtId="0" fontId="6" fillId="2" borderId="0" xfId="0" applyFont="1" applyFill="1" applyBorder="1" applyAlignment="1">
      <alignment horizontal="left" vertical="center"/>
    </xf>
    <xf numFmtId="0" fontId="7" fillId="0" borderId="0" xfId="0" applyFont="1" applyAlignment="1">
      <alignment vertical="center"/>
    </xf>
    <xf numFmtId="0" fontId="5" fillId="0" borderId="0" xfId="0" applyFont="1"/>
    <xf numFmtId="0" fontId="20" fillId="0" borderId="0" xfId="0" applyFont="1"/>
    <xf numFmtId="0" fontId="2" fillId="0" borderId="0" xfId="14" applyFont="1" applyBorder="1" applyAlignment="1">
      <alignment vertical="center"/>
    </xf>
    <xf numFmtId="0" fontId="6" fillId="2" borderId="11" xfId="0" applyFont="1" applyFill="1" applyBorder="1" applyAlignment="1">
      <alignment horizontal="left" vertical="center" wrapText="1"/>
    </xf>
    <xf numFmtId="0" fontId="18" fillId="2" borderId="26" xfId="0" applyFont="1" applyFill="1" applyBorder="1" applyAlignment="1">
      <alignment horizontal="center" vertical="center"/>
    </xf>
    <xf numFmtId="0" fontId="18" fillId="2" borderId="13" xfId="0" applyFont="1" applyFill="1" applyBorder="1" applyAlignment="1">
      <alignment horizontal="center" vertical="center"/>
    </xf>
    <xf numFmtId="0" fontId="14" fillId="2" borderId="0" xfId="0" applyFont="1" applyFill="1" applyBorder="1" applyAlignment="1">
      <alignment vertical="center" wrapText="1"/>
    </xf>
    <xf numFmtId="0" fontId="6" fillId="2" borderId="1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0" xfId="5" applyFill="1" applyBorder="1" applyAlignment="1">
      <alignment horizontal="left" vertical="center"/>
    </xf>
    <xf numFmtId="0" fontId="14" fillId="2" borderId="0" xfId="0" applyFont="1" applyFill="1" applyBorder="1" applyAlignment="1">
      <alignment horizontal="center" vertical="center" wrapText="1"/>
    </xf>
    <xf numFmtId="0" fontId="6" fillId="0" borderId="26" xfId="10" applyFont="1" applyFill="1" applyBorder="1" applyAlignment="1">
      <alignment horizontal="left" vertical="center"/>
    </xf>
    <xf numFmtId="0" fontId="14" fillId="0" borderId="13" xfId="10" applyFont="1" applyFill="1" applyBorder="1" applyAlignment="1">
      <alignment vertical="center" wrapText="1"/>
    </xf>
    <xf numFmtId="0" fontId="4" fillId="0" borderId="7" xfId="5" applyFill="1" applyBorder="1" applyAlignment="1">
      <alignment horizontal="left" vertical="center"/>
    </xf>
    <xf numFmtId="0" fontId="6" fillId="0" borderId="0" xfId="10" applyFont="1" applyFill="1" applyBorder="1" applyAlignment="1">
      <alignment horizontal="left" vertical="center" wrapText="1"/>
    </xf>
    <xf numFmtId="0" fontId="6" fillId="0" borderId="9" xfId="10" applyFont="1" applyFill="1" applyBorder="1" applyAlignment="1">
      <alignment horizontal="center" vertical="center" wrapText="1"/>
    </xf>
    <xf numFmtId="0" fontId="14" fillId="0" borderId="6" xfId="10" applyFont="1" applyFill="1" applyBorder="1" applyAlignment="1">
      <alignment vertical="center" wrapText="1"/>
    </xf>
    <xf numFmtId="0" fontId="0" fillId="0" borderId="0" xfId="0" applyAlignment="1">
      <alignment horizontal="center"/>
    </xf>
    <xf numFmtId="0" fontId="29" fillId="2" borderId="6" xfId="0" applyFont="1" applyFill="1" applyBorder="1" applyAlignment="1">
      <alignment horizontal="left" vertical="center" wrapText="1"/>
    </xf>
    <xf numFmtId="0" fontId="6" fillId="2" borderId="26" xfId="0" applyFont="1" applyFill="1" applyBorder="1" applyAlignment="1">
      <alignment horizontal="center" vertical="center" wrapText="1"/>
    </xf>
    <xf numFmtId="0" fontId="32" fillId="0" borderId="7" xfId="5" applyFont="1" applyFill="1" applyBorder="1" applyAlignment="1">
      <alignment horizontal="left" vertical="center"/>
    </xf>
    <xf numFmtId="0" fontId="32" fillId="0" borderId="5" xfId="5" applyFont="1" applyFill="1" applyBorder="1" applyAlignment="1">
      <alignment horizontal="left" vertical="center"/>
    </xf>
    <xf numFmtId="0" fontId="2" fillId="0" borderId="0" xfId="14" applyFont="1" applyAlignment="1">
      <alignment horizontal="right" vertical="center"/>
    </xf>
    <xf numFmtId="0" fontId="6" fillId="2" borderId="11" xfId="0" applyFont="1" applyFill="1" applyBorder="1" applyAlignment="1">
      <alignment horizontal="left" vertical="center"/>
    </xf>
    <xf numFmtId="0" fontId="2" fillId="0" borderId="19" xfId="14" applyFont="1" applyBorder="1" applyAlignment="1">
      <alignment horizontal="center" vertical="center"/>
    </xf>
    <xf numFmtId="0" fontId="14" fillId="0" borderId="11" xfId="10" applyFont="1" applyFill="1" applyBorder="1" applyAlignment="1">
      <alignment horizontal="left" vertical="center" wrapText="1"/>
    </xf>
    <xf numFmtId="0" fontId="0" fillId="0" borderId="11" xfId="0" applyBorder="1" applyAlignment="1">
      <alignment vertical="center"/>
    </xf>
    <xf numFmtId="0" fontId="2" fillId="0" borderId="11" xfId="14" applyFont="1" applyBorder="1" applyAlignment="1">
      <alignment vertical="center"/>
    </xf>
    <xf numFmtId="0" fontId="18" fillId="0" borderId="0" xfId="14" applyFont="1" applyAlignment="1">
      <alignment vertical="center"/>
    </xf>
    <xf numFmtId="0" fontId="18" fillId="0" borderId="0" xfId="0" applyFont="1"/>
    <xf numFmtId="0" fontId="18" fillId="0" borderId="0" xfId="0" applyFont="1" applyAlignment="1">
      <alignment vertical="center"/>
    </xf>
    <xf numFmtId="0" fontId="13" fillId="0" borderId="0" xfId="0" applyFont="1" applyAlignment="1">
      <alignment vertical="center"/>
    </xf>
    <xf numFmtId="49" fontId="13" fillId="0" borderId="3" xfId="0" applyNumberFormat="1" applyFont="1" applyBorder="1" applyAlignment="1">
      <alignment horizontal="center" vertical="center"/>
    </xf>
    <xf numFmtId="49" fontId="13" fillId="0" borderId="37" xfId="0" applyNumberFormat="1" applyFont="1" applyBorder="1" applyAlignment="1">
      <alignment horizontal="center" vertical="center" wrapText="1"/>
    </xf>
    <xf numFmtId="38" fontId="13" fillId="0" borderId="38" xfId="6"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7" fontId="7" fillId="0" borderId="39" xfId="6" applyNumberFormat="1" applyFont="1" applyBorder="1" applyAlignment="1">
      <alignment vertical="center"/>
    </xf>
    <xf numFmtId="177" fontId="7" fillId="0" borderId="2" xfId="6" applyNumberFormat="1" applyFont="1" applyBorder="1" applyAlignment="1">
      <alignment vertical="center"/>
    </xf>
    <xf numFmtId="177" fontId="7" fillId="0" borderId="9" xfId="6" applyNumberFormat="1" applyFont="1" applyBorder="1" applyAlignment="1">
      <alignment vertical="center"/>
    </xf>
    <xf numFmtId="177" fontId="7" fillId="0" borderId="40" xfId="6" applyNumberFormat="1" applyFont="1" applyBorder="1" applyAlignment="1">
      <alignment vertical="center"/>
    </xf>
    <xf numFmtId="177" fontId="7" fillId="0" borderId="41" xfId="6" applyNumberFormat="1" applyFont="1" applyBorder="1" applyAlignment="1">
      <alignment vertical="center"/>
    </xf>
    <xf numFmtId="0" fontId="11" fillId="0" borderId="35" xfId="0" applyFont="1" applyBorder="1" applyAlignment="1">
      <alignment horizontal="center" vertical="center"/>
    </xf>
    <xf numFmtId="176" fontId="12" fillId="0" borderId="15" xfId="0" applyNumberFormat="1" applyFont="1" applyBorder="1" applyAlignment="1">
      <alignment horizontal="left" vertical="center"/>
    </xf>
    <xf numFmtId="0" fontId="11" fillId="0" borderId="42" xfId="0" applyFont="1" applyBorder="1" applyAlignment="1">
      <alignment horizontal="center" vertical="center"/>
    </xf>
    <xf numFmtId="176" fontId="12" fillId="0" borderId="43" xfId="0" applyNumberFormat="1" applyFont="1" applyBorder="1" applyAlignment="1">
      <alignment horizontal="left" vertical="center"/>
    </xf>
    <xf numFmtId="182" fontId="7" fillId="0" borderId="9" xfId="0" applyNumberFormat="1" applyFont="1" applyBorder="1" applyAlignment="1">
      <alignment horizontal="right" vertical="center"/>
    </xf>
    <xf numFmtId="182" fontId="7" fillId="0" borderId="11" xfId="0" applyNumberFormat="1" applyFont="1" applyBorder="1" applyAlignment="1">
      <alignment horizontal="right" vertical="center"/>
    </xf>
    <xf numFmtId="182" fontId="7" fillId="0" borderId="10" xfId="0" applyNumberFormat="1" applyFont="1" applyBorder="1" applyAlignment="1">
      <alignment horizontal="right" vertical="center"/>
    </xf>
    <xf numFmtId="49" fontId="7" fillId="0" borderId="44" xfId="0" applyNumberFormat="1" applyFont="1" applyBorder="1" applyAlignment="1">
      <alignment horizontal="center" vertical="center"/>
    </xf>
    <xf numFmtId="0" fontId="0" fillId="0" borderId="27" xfId="14" applyFont="1" applyBorder="1" applyAlignment="1">
      <alignment horizontal="center" vertical="center"/>
    </xf>
    <xf numFmtId="0" fontId="0" fillId="0" borderId="45" xfId="14" applyFont="1" applyBorder="1" applyAlignment="1">
      <alignment horizontal="center" vertical="center"/>
    </xf>
    <xf numFmtId="0" fontId="0" fillId="0" borderId="28" xfId="14" applyFont="1" applyBorder="1" applyAlignment="1">
      <alignment horizontal="center" vertical="center"/>
    </xf>
    <xf numFmtId="0" fontId="0" fillId="0" borderId="9" xfId="14" applyFont="1" applyBorder="1" applyAlignment="1">
      <alignment horizontal="center"/>
    </xf>
    <xf numFmtId="177" fontId="0" fillId="0" borderId="4" xfId="6" applyNumberFormat="1" applyFont="1" applyBorder="1" applyAlignment="1">
      <alignment horizontal="right"/>
    </xf>
    <xf numFmtId="0" fontId="14" fillId="0" borderId="16" xfId="14" applyFont="1" applyBorder="1" applyAlignment="1">
      <alignment horizontal="center" vertical="center" wrapText="1"/>
    </xf>
    <xf numFmtId="0" fontId="14" fillId="0" borderId="28" xfId="14" applyFont="1" applyBorder="1" applyAlignment="1">
      <alignment horizontal="center" vertical="center" wrapText="1"/>
    </xf>
    <xf numFmtId="0" fontId="18" fillId="0" borderId="0" xfId="14" applyFont="1" applyAlignment="1">
      <alignment horizontal="center"/>
    </xf>
    <xf numFmtId="0" fontId="0" fillId="0" borderId="0" xfId="14" applyFont="1" applyAlignment="1">
      <alignment horizontal="center"/>
    </xf>
    <xf numFmtId="0" fontId="0" fillId="0" borderId="0" xfId="14" applyFont="1" applyBorder="1" applyAlignment="1">
      <alignment horizontal="center"/>
    </xf>
    <xf numFmtId="0" fontId="0" fillId="0" borderId="8" xfId="14" applyFont="1" applyBorder="1" applyAlignment="1">
      <alignment horizontal="center"/>
    </xf>
    <xf numFmtId="177" fontId="0" fillId="0" borderId="8" xfId="6" applyNumberFormat="1" applyFont="1" applyBorder="1" applyAlignment="1">
      <alignment horizontal="center"/>
    </xf>
    <xf numFmtId="56" fontId="0" fillId="0" borderId="46" xfId="14" applyNumberFormat="1" applyFont="1" applyBorder="1" applyAlignment="1">
      <alignment horizontal="center"/>
    </xf>
    <xf numFmtId="0" fontId="0" fillId="0" borderId="10" xfId="14" applyFont="1" applyBorder="1" applyAlignment="1">
      <alignment horizontal="center"/>
    </xf>
    <xf numFmtId="0" fontId="0" fillId="0" borderId="46" xfId="14" applyFont="1" applyBorder="1" applyAlignment="1">
      <alignment horizontal="center"/>
    </xf>
    <xf numFmtId="177" fontId="0" fillId="0" borderId="0" xfId="6" applyNumberFormat="1" applyFont="1" applyBorder="1" applyAlignment="1">
      <alignment horizontal="center"/>
    </xf>
    <xf numFmtId="0" fontId="33" fillId="0" borderId="0" xfId="14" applyFont="1" applyBorder="1" applyAlignment="1">
      <alignment horizontal="center"/>
    </xf>
    <xf numFmtId="0" fontId="33" fillId="0" borderId="0" xfId="0" applyFont="1" applyAlignment="1">
      <alignment horizontal="center"/>
    </xf>
    <xf numFmtId="0" fontId="21" fillId="0" borderId="0" xfId="14" applyFont="1" applyBorder="1" applyAlignment="1">
      <alignment horizontal="center"/>
    </xf>
    <xf numFmtId="0" fontId="22" fillId="0" borderId="0" xfId="14" applyFont="1" applyBorder="1" applyAlignment="1">
      <alignment horizontal="center"/>
    </xf>
    <xf numFmtId="176" fontId="0" fillId="0" borderId="0" xfId="14" applyNumberFormat="1" applyFont="1" applyAlignment="1">
      <alignment horizontal="center" vertical="center"/>
    </xf>
    <xf numFmtId="0" fontId="2" fillId="0" borderId="0" xfId="14"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4" applyNumberFormat="1" applyFont="1" applyBorder="1" applyAlignment="1">
      <alignment horizontal="right" vertical="center"/>
    </xf>
    <xf numFmtId="177" fontId="0" fillId="0" borderId="9" xfId="14" applyNumberFormat="1" applyFont="1" applyBorder="1" applyAlignment="1">
      <alignment horizontal="right" vertical="center"/>
    </xf>
    <xf numFmtId="177" fontId="0" fillId="0" borderId="4" xfId="14" applyNumberFormat="1" applyFont="1" applyBorder="1" applyAlignment="1">
      <alignment horizontal="right"/>
    </xf>
    <xf numFmtId="0" fontId="0" fillId="0" borderId="0" xfId="0" applyAlignment="1">
      <alignment horizontal="left"/>
    </xf>
    <xf numFmtId="38" fontId="0" fillId="4" borderId="47" xfId="6" applyFont="1" applyFill="1" applyBorder="1" applyAlignment="1">
      <alignment horizontal="center" vertical="center" wrapText="1"/>
    </xf>
    <xf numFmtId="180" fontId="0" fillId="0" borderId="47" xfId="6" applyNumberFormat="1" applyFont="1" applyBorder="1" applyAlignment="1">
      <alignment horizontal="right" vertical="center" wrapText="1"/>
    </xf>
    <xf numFmtId="0" fontId="2" fillId="0" borderId="9" xfId="14" applyFont="1" applyBorder="1" applyAlignment="1">
      <alignment horizontal="center" vertical="center"/>
    </xf>
    <xf numFmtId="0" fontId="34" fillId="2" borderId="7" xfId="5" applyFont="1" applyFill="1" applyBorder="1" applyAlignment="1">
      <alignment horizontal="left" vertical="center"/>
    </xf>
    <xf numFmtId="0" fontId="35" fillId="2" borderId="0" xfId="0" applyFont="1" applyFill="1" applyBorder="1" applyAlignment="1">
      <alignment horizontal="left" vertical="center" wrapText="1"/>
    </xf>
    <xf numFmtId="0" fontId="35" fillId="2" borderId="9" xfId="0" applyFont="1" applyFill="1" applyBorder="1" applyAlignment="1">
      <alignment horizontal="center" vertical="center" wrapText="1"/>
    </xf>
    <xf numFmtId="0" fontId="36" fillId="2" borderId="6" xfId="0" applyFont="1" applyFill="1" applyBorder="1" applyAlignment="1">
      <alignment vertical="center" wrapText="1"/>
    </xf>
    <xf numFmtId="0" fontId="2" fillId="0" borderId="0" xfId="14" applyFont="1" applyAlignment="1">
      <alignment vertical="center"/>
    </xf>
    <xf numFmtId="0" fontId="2" fillId="0" borderId="10" xfId="14" applyFont="1" applyBorder="1" applyAlignment="1">
      <alignment horizontal="center" vertical="center"/>
    </xf>
    <xf numFmtId="0" fontId="2" fillId="0" borderId="11" xfId="14" applyFont="1" applyBorder="1" applyAlignment="1">
      <alignment horizontal="center" vertical="center"/>
    </xf>
    <xf numFmtId="0" fontId="2" fillId="0" borderId="8" xfId="14" applyFont="1" applyBorder="1" applyAlignment="1">
      <alignment horizontal="center" vertical="center"/>
    </xf>
    <xf numFmtId="0" fontId="2" fillId="0" borderId="2" xfId="14" applyFont="1" applyBorder="1" applyAlignment="1">
      <alignment horizontal="center" vertical="center"/>
    </xf>
    <xf numFmtId="0" fontId="2" fillId="0" borderId="8" xfId="14" applyFont="1" applyBorder="1" applyAlignment="1">
      <alignment vertical="center"/>
    </xf>
    <xf numFmtId="0" fontId="2" fillId="0" borderId="7" xfId="14" applyFont="1" applyBorder="1" applyAlignment="1">
      <alignment vertical="center"/>
    </xf>
    <xf numFmtId="0" fontId="2" fillId="0" borderId="49" xfId="14" applyFont="1" applyBorder="1" applyAlignment="1">
      <alignment vertical="center"/>
    </xf>
    <xf numFmtId="0" fontId="2" fillId="0" borderId="6" xfId="14" applyFont="1" applyBorder="1" applyAlignment="1">
      <alignment vertical="center"/>
    </xf>
    <xf numFmtId="177" fontId="2" fillId="0" borderId="6" xfId="14" applyNumberFormat="1" applyFont="1" applyBorder="1" applyAlignment="1">
      <alignment vertical="center"/>
    </xf>
    <xf numFmtId="177" fontId="2" fillId="0" borderId="2" xfId="14" applyNumberFormat="1" applyFont="1" applyBorder="1" applyAlignment="1">
      <alignment vertical="center"/>
    </xf>
    <xf numFmtId="0" fontId="2" fillId="0" borderId="5" xfId="14" applyFont="1" applyBorder="1" applyAlignment="1">
      <alignment vertical="center"/>
    </xf>
    <xf numFmtId="0" fontId="2" fillId="0" borderId="50" xfId="14" applyFont="1" applyBorder="1" applyAlignment="1">
      <alignment vertical="center"/>
    </xf>
    <xf numFmtId="177" fontId="2" fillId="0" borderId="8" xfId="14" applyNumberFormat="1" applyFont="1" applyBorder="1" applyAlignment="1">
      <alignment vertical="center"/>
    </xf>
    <xf numFmtId="0" fontId="6" fillId="2" borderId="0" xfId="0" applyFont="1" applyFill="1" applyBorder="1" applyAlignment="1">
      <alignment horizontal="left" vertical="center" shrinkToFit="1"/>
    </xf>
    <xf numFmtId="0" fontId="14"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38" fillId="0" borderId="0" xfId="0" applyFont="1" applyAlignment="1">
      <alignment vertical="center"/>
    </xf>
    <xf numFmtId="0" fontId="0" fillId="0" borderId="0" xfId="0" applyBorder="1" applyAlignment="1">
      <alignment vertical="center"/>
    </xf>
    <xf numFmtId="0" fontId="23"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6" fillId="0" borderId="0" xfId="0" applyFont="1" applyBorder="1" applyAlignment="1">
      <alignment vertical="center"/>
    </xf>
    <xf numFmtId="0" fontId="14" fillId="2" borderId="13" xfId="0" applyFont="1" applyFill="1" applyBorder="1" applyAlignment="1">
      <alignment horizontal="left" vertical="center" wrapText="1"/>
    </xf>
    <xf numFmtId="0" fontId="0" fillId="0" borderId="5" xfId="0" applyFont="1" applyBorder="1" applyAlignment="1">
      <alignment vertical="center"/>
    </xf>
    <xf numFmtId="0" fontId="6" fillId="0" borderId="11" xfId="0" applyFont="1" applyBorder="1" applyAlignment="1">
      <alignment vertical="center"/>
    </xf>
    <xf numFmtId="0" fontId="14" fillId="2" borderId="6" xfId="0" applyFont="1" applyFill="1" applyBorder="1" applyAlignment="1">
      <alignment vertical="center" shrinkToFit="1"/>
    </xf>
    <xf numFmtId="0" fontId="14" fillId="0" borderId="10" xfId="10" applyFont="1" applyFill="1" applyBorder="1" applyAlignment="1">
      <alignment horizontal="left" vertical="center" wrapText="1"/>
    </xf>
    <xf numFmtId="0" fontId="0" fillId="0" borderId="0" xfId="15" applyFont="1">
      <alignment vertical="center"/>
    </xf>
    <xf numFmtId="0" fontId="0" fillId="0" borderId="0" xfId="15" applyFont="1" applyAlignment="1">
      <alignment horizontal="right" vertical="center"/>
    </xf>
    <xf numFmtId="0" fontId="0" fillId="0" borderId="0" xfId="15"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26" xfId="0" applyBorder="1"/>
    <xf numFmtId="0" fontId="0" fillId="0" borderId="13" xfId="0" applyBorder="1"/>
    <xf numFmtId="0" fontId="15" fillId="0" borderId="0" xfId="15" applyFont="1">
      <alignment vertical="center"/>
    </xf>
    <xf numFmtId="0" fontId="0" fillId="0" borderId="7" xfId="0" applyBorder="1"/>
    <xf numFmtId="0" fontId="0" fillId="0" borderId="6" xfId="0" applyBorder="1"/>
    <xf numFmtId="176" fontId="0" fillId="0" borderId="29" xfId="0" applyNumberFormat="1" applyBorder="1" applyAlignment="1">
      <alignment horizontal="center" shrinkToFit="1"/>
    </xf>
    <xf numFmtId="179" fontId="0" fillId="0" borderId="29" xfId="0" applyNumberFormat="1" applyBorder="1" applyAlignment="1">
      <alignment horizontal="center" shrinkToFit="1"/>
    </xf>
    <xf numFmtId="178" fontId="0" fillId="0" borderId="29" xfId="0" applyNumberFormat="1" applyBorder="1" applyAlignment="1">
      <alignment horizontal="center" shrinkToFit="1"/>
    </xf>
    <xf numFmtId="0" fontId="6" fillId="0" borderId="30" xfId="15" applyFont="1" applyBorder="1" applyAlignment="1">
      <alignment horizontal="center" vertical="top"/>
    </xf>
    <xf numFmtId="176" fontId="0" fillId="3" borderId="29" xfId="0" applyNumberFormat="1" applyFill="1" applyBorder="1"/>
    <xf numFmtId="178" fontId="0" fillId="0" borderId="29" xfId="0" applyNumberFormat="1" applyBorder="1"/>
    <xf numFmtId="0" fontId="18" fillId="0" borderId="0" xfId="15" applyFont="1" applyAlignment="1">
      <alignment horizontal="center" vertical="center"/>
    </xf>
    <xf numFmtId="176" fontId="0" fillId="0" borderId="7" xfId="0" applyNumberFormat="1" applyBorder="1"/>
    <xf numFmtId="179" fontId="0" fillId="0" borderId="0" xfId="0" applyNumberFormat="1"/>
    <xf numFmtId="178" fontId="0" fillId="0" borderId="0" xfId="0" applyNumberFormat="1"/>
    <xf numFmtId="0" fontId="0" fillId="0" borderId="0" xfId="15" applyFont="1" applyAlignment="1">
      <alignment horizontal="left" vertical="center" wrapText="1"/>
    </xf>
    <xf numFmtId="178" fontId="0" fillId="3" borderId="29" xfId="0" applyNumberFormat="1" applyFill="1" applyBorder="1"/>
    <xf numFmtId="0" fontId="0" fillId="0" borderId="8" xfId="0" applyBorder="1"/>
    <xf numFmtId="0" fontId="0" fillId="0" borderId="31" xfId="0" applyBorder="1" applyAlignment="1">
      <alignment horizontal="left"/>
    </xf>
    <xf numFmtId="0" fontId="2" fillId="0" borderId="0" xfId="15">
      <alignment vertical="center"/>
    </xf>
    <xf numFmtId="0" fontId="0" fillId="3" borderId="29" xfId="0" applyFill="1" applyBorder="1"/>
    <xf numFmtId="0" fontId="0" fillId="0" borderId="0" xfId="15" applyFont="1" applyAlignment="1">
      <alignment horizontal="center" vertical="center" wrapText="1"/>
    </xf>
    <xf numFmtId="0" fontId="0" fillId="0" borderId="0" xfId="15" applyFont="1" applyAlignment="1">
      <alignment horizontal="left" vertical="center"/>
    </xf>
    <xf numFmtId="0" fontId="0" fillId="0" borderId="47" xfId="0" applyBorder="1" applyAlignment="1">
      <alignment horizontal="right" vertical="center" wrapText="1"/>
    </xf>
    <xf numFmtId="0" fontId="0" fillId="0" borderId="47" xfId="0" applyBorder="1" applyAlignment="1">
      <alignment horizontal="left" vertical="center" wrapText="1"/>
    </xf>
    <xf numFmtId="0" fontId="0" fillId="0" borderId="33" xfId="15" applyFont="1" applyBorder="1">
      <alignment vertical="center"/>
    </xf>
    <xf numFmtId="0" fontId="13" fillId="0" borderId="0" xfId="15" applyFont="1">
      <alignment vertical="center"/>
    </xf>
    <xf numFmtId="0" fontId="13" fillId="0" borderId="0" xfId="15" applyFont="1" applyAlignment="1">
      <alignment horizontal="right" vertical="center"/>
    </xf>
    <xf numFmtId="0" fontId="13" fillId="0" borderId="33" xfId="15" applyFont="1" applyBorder="1">
      <alignment vertical="center"/>
    </xf>
    <xf numFmtId="176" fontId="0" fillId="0" borderId="47" xfId="0" applyNumberFormat="1" applyBorder="1" applyAlignment="1">
      <alignment horizontal="right" vertical="center" wrapText="1"/>
    </xf>
    <xf numFmtId="0" fontId="14" fillId="0" borderId="0" xfId="15" applyFont="1">
      <alignment vertical="center"/>
    </xf>
    <xf numFmtId="0" fontId="14" fillId="2" borderId="0" xfId="15" applyFont="1" applyFill="1">
      <alignment vertical="center"/>
    </xf>
    <xf numFmtId="0" fontId="0" fillId="2" borderId="0" xfId="15" applyFont="1" applyFill="1">
      <alignment vertical="center"/>
    </xf>
    <xf numFmtId="0" fontId="7" fillId="0" borderId="0" xfId="15" applyFont="1" applyAlignment="1">
      <alignment horizontal="left" vertical="center"/>
    </xf>
    <xf numFmtId="0" fontId="5" fillId="0" borderId="0" xfId="15" applyFont="1" applyAlignment="1">
      <alignment horizontal="left" vertical="center"/>
    </xf>
    <xf numFmtId="0" fontId="0" fillId="0" borderId="34" xfId="15" applyFont="1" applyBorder="1">
      <alignment vertical="center"/>
    </xf>
    <xf numFmtId="0" fontId="2" fillId="0" borderId="48" xfId="15" applyBorder="1">
      <alignment vertical="center"/>
    </xf>
    <xf numFmtId="0" fontId="37" fillId="0" borderId="48" xfId="15" applyFont="1" applyBorder="1">
      <alignment vertical="center"/>
    </xf>
    <xf numFmtId="0" fontId="13" fillId="0" borderId="48" xfId="15" applyFont="1" applyBorder="1" applyAlignment="1">
      <alignment horizontal="left" vertical="center"/>
    </xf>
    <xf numFmtId="0" fontId="13" fillId="0" borderId="0" xfId="15" applyFont="1" applyAlignment="1">
      <alignment vertical="top" wrapText="1" shrinkToFit="1"/>
    </xf>
    <xf numFmtId="0" fontId="13" fillId="0" borderId="0" xfId="15" applyFont="1" applyAlignment="1">
      <alignment vertical="center" shrinkToFit="1"/>
    </xf>
    <xf numFmtId="0" fontId="13" fillId="0" borderId="0" xfId="15" applyFont="1" applyAlignment="1">
      <alignment vertical="top" shrinkToFit="1"/>
    </xf>
    <xf numFmtId="49" fontId="13" fillId="0" borderId="0" xfId="15" applyNumberFormat="1" applyFont="1" applyAlignment="1">
      <alignment horizontal="center" vertical="center" wrapText="1" shrinkToFit="1"/>
    </xf>
    <xf numFmtId="0" fontId="13" fillId="0" borderId="0" xfId="15" applyFont="1" applyAlignment="1">
      <alignment horizontal="left" vertical="center" wrapText="1" shrinkToFit="1"/>
    </xf>
    <xf numFmtId="49" fontId="13" fillId="0" borderId="0" xfId="15" applyNumberFormat="1" applyFont="1" applyAlignment="1">
      <alignment horizontal="center" vertical="center" shrinkToFit="1"/>
    </xf>
    <xf numFmtId="0" fontId="13" fillId="0" borderId="0" xfId="15" applyFont="1" applyAlignment="1">
      <alignment horizontal="left" vertical="center" shrinkToFit="1"/>
    </xf>
    <xf numFmtId="0" fontId="13" fillId="0" borderId="0" xfId="15" applyFont="1" applyAlignment="1">
      <alignment horizontal="center" vertical="center" shrinkToFit="1"/>
    </xf>
    <xf numFmtId="0" fontId="2" fillId="0" borderId="0" xfId="15" applyAlignment="1">
      <alignment horizontal="right" vertical="center"/>
    </xf>
    <xf numFmtId="0" fontId="19" fillId="0" borderId="0" xfId="15" applyFont="1">
      <alignment vertical="center"/>
    </xf>
    <xf numFmtId="0" fontId="19" fillId="0" borderId="0" xfId="15" applyFont="1" applyAlignment="1">
      <alignment horizontal="center" vertical="center"/>
    </xf>
    <xf numFmtId="0" fontId="13" fillId="0" borderId="0" xfId="1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3" fillId="0" borderId="0" xfId="0" applyFont="1"/>
    <xf numFmtId="0" fontId="13" fillId="2" borderId="0" xfId="15" applyFont="1" applyFill="1" applyAlignment="1">
      <alignment vertical="center" wrapText="1"/>
    </xf>
    <xf numFmtId="0" fontId="13" fillId="2" borderId="0" xfId="15" applyFont="1" applyFill="1" applyAlignment="1">
      <alignment horizontal="left" vertical="center" wrapText="1"/>
    </xf>
    <xf numFmtId="0" fontId="13" fillId="2" borderId="0" xfId="15" applyFont="1" applyFill="1">
      <alignment vertical="center"/>
    </xf>
    <xf numFmtId="0" fontId="13" fillId="0" borderId="0" xfId="15" quotePrefix="1" applyFont="1" applyAlignment="1">
      <alignment horizontal="center" vertical="center"/>
    </xf>
    <xf numFmtId="0" fontId="10" fillId="0" borderId="0" xfId="0" applyFont="1" applyAlignment="1">
      <alignment horizontal="center" vertical="center"/>
    </xf>
    <xf numFmtId="0" fontId="0" fillId="0" borderId="11" xfId="14" applyFont="1" applyBorder="1" applyAlignment="1">
      <alignment horizontal="center" vertical="center"/>
    </xf>
    <xf numFmtId="0" fontId="0" fillId="0" borderId="3" xfId="14" applyFont="1" applyBorder="1" applyAlignment="1">
      <alignment horizontal="center" vertical="center"/>
    </xf>
    <xf numFmtId="0" fontId="0" fillId="0" borderId="3" xfId="14" applyFont="1" applyBorder="1" applyAlignment="1">
      <alignment vertical="center"/>
    </xf>
    <xf numFmtId="0" fontId="0" fillId="0" borderId="7" xfId="14" applyFont="1" applyBorder="1" applyAlignment="1">
      <alignment horizontal="center" vertical="center"/>
    </xf>
    <xf numFmtId="49" fontId="7" fillId="0" borderId="3" xfId="0" applyNumberFormat="1" applyFont="1" applyBorder="1" applyAlignment="1">
      <alignment horizontal="center" vertical="center"/>
    </xf>
    <xf numFmtId="176" fontId="12" fillId="0" borderId="0" xfId="0" applyNumberFormat="1" applyFont="1" applyAlignment="1">
      <alignment horizontal="left" vertical="center"/>
    </xf>
    <xf numFmtId="0" fontId="11" fillId="0" borderId="0" xfId="0" applyFont="1" applyAlignment="1">
      <alignment horizontal="right" vertical="center"/>
    </xf>
    <xf numFmtId="0" fontId="2" fillId="0" borderId="8" xfId="14" applyBorder="1" applyAlignment="1">
      <alignment horizontal="center" vertical="center"/>
    </xf>
    <xf numFmtId="0" fontId="39" fillId="0" borderId="8" xfId="5" applyFont="1" applyBorder="1" applyAlignment="1">
      <alignment horizontal="center" vertical="center"/>
    </xf>
    <xf numFmtId="0" fontId="0" fillId="0" borderId="8" xfId="14" applyFont="1" applyBorder="1" applyAlignment="1">
      <alignment horizontal="center" vertical="center" wrapText="1"/>
    </xf>
    <xf numFmtId="0" fontId="15" fillId="0" borderId="8" xfId="14" applyFont="1" applyBorder="1" applyAlignment="1">
      <alignment horizontal="center" vertical="center" wrapText="1"/>
    </xf>
    <xf numFmtId="0" fontId="40" fillId="5" borderId="8" xfId="14" applyFont="1" applyFill="1" applyBorder="1" applyAlignment="1" applyProtection="1">
      <alignment horizontal="center" vertical="center" shrinkToFit="1"/>
      <protection locked="0"/>
    </xf>
    <xf numFmtId="177" fontId="0" fillId="0" borderId="9" xfId="14" applyNumberFormat="1" applyFont="1" applyBorder="1" applyAlignment="1">
      <alignment vertical="center"/>
    </xf>
    <xf numFmtId="0" fontId="7" fillId="0" borderId="0" xfId="14" applyFont="1" applyAlignment="1">
      <alignment vertical="center"/>
    </xf>
    <xf numFmtId="0" fontId="2" fillId="0" borderId="10" xfId="14" applyFont="1" applyBorder="1" applyAlignment="1">
      <alignment horizontal="center"/>
    </xf>
    <xf numFmtId="0" fontId="41" fillId="0" borderId="8" xfId="5" applyFont="1" applyBorder="1" applyAlignment="1">
      <alignment horizontal="center" vertical="center"/>
    </xf>
    <xf numFmtId="57" fontId="0" fillId="0" borderId="46" xfId="14" applyNumberFormat="1" applyFont="1" applyBorder="1" applyAlignment="1">
      <alignment horizontal="center"/>
    </xf>
    <xf numFmtId="0" fontId="0" fillId="0" borderId="11" xfId="14" applyFont="1" applyBorder="1" applyAlignment="1">
      <alignment horizontal="center" vertical="center"/>
    </xf>
    <xf numFmtId="0" fontId="15" fillId="0" borderId="9" xfId="14" applyFont="1" applyBorder="1" applyAlignment="1">
      <alignment horizontal="center" vertical="center" wrapText="1"/>
    </xf>
    <xf numFmtId="0" fontId="42" fillId="0" borderId="8" xfId="5" applyFont="1" applyBorder="1" applyAlignment="1">
      <alignment horizontal="center" vertical="center"/>
    </xf>
    <xf numFmtId="0" fontId="0" fillId="0" borderId="11" xfId="14" applyFont="1" applyBorder="1" applyAlignment="1">
      <alignment horizontal="center" vertical="center"/>
    </xf>
    <xf numFmtId="3" fontId="0" fillId="0" borderId="8" xfId="14" applyNumberFormat="1" applyFont="1" applyBorder="1" applyAlignment="1">
      <alignment horizontal="right" vertical="center"/>
    </xf>
    <xf numFmtId="177" fontId="2" fillId="0" borderId="9" xfId="14" applyNumberFormat="1" applyBorder="1" applyAlignment="1">
      <alignment vertical="center"/>
    </xf>
    <xf numFmtId="0" fontId="2" fillId="0" borderId="9" xfId="14" applyBorder="1" applyAlignment="1">
      <alignment horizontal="center" vertical="center"/>
    </xf>
    <xf numFmtId="0" fontId="4" fillId="0" borderId="8" xfId="5" applyBorder="1" applyAlignment="1">
      <alignment horizontal="center" vertical="center"/>
    </xf>
    <xf numFmtId="0" fontId="4" fillId="0" borderId="9" xfId="5" applyBorder="1" applyAlignment="1">
      <alignment horizontal="center" vertical="center"/>
    </xf>
    <xf numFmtId="0" fontId="0" fillId="0" borderId="49" xfId="14" applyFont="1" applyBorder="1" applyAlignment="1">
      <alignment vertical="center"/>
    </xf>
    <xf numFmtId="177" fontId="0" fillId="0" borderId="25" xfId="14" applyNumberFormat="1" applyFont="1" applyBorder="1" applyAlignment="1">
      <alignment vertical="center"/>
    </xf>
    <xf numFmtId="3" fontId="0" fillId="0" borderId="6" xfId="14" applyNumberFormat="1" applyFont="1" applyBorder="1" applyAlignment="1">
      <alignment horizontal="right" vertical="center"/>
    </xf>
    <xf numFmtId="0" fontId="13" fillId="0" borderId="7" xfId="14" applyFont="1" applyBorder="1" applyAlignment="1">
      <alignment vertical="center"/>
    </xf>
    <xf numFmtId="0" fontId="6" fillId="0" borderId="7" xfId="14" applyFont="1" applyBorder="1" applyAlignment="1">
      <alignment vertical="center" wrapText="1"/>
    </xf>
    <xf numFmtId="0" fontId="0" fillId="0" borderId="0" xfId="14" applyFont="1" applyBorder="1" applyAlignment="1">
      <alignment vertical="center"/>
    </xf>
    <xf numFmtId="177" fontId="2" fillId="0" borderId="25" xfId="14" applyNumberFormat="1" applyFont="1" applyBorder="1" applyAlignment="1">
      <alignment vertical="center"/>
    </xf>
    <xf numFmtId="0" fontId="0" fillId="0" borderId="0" xfId="14" applyFont="1" applyBorder="1" applyAlignment="1">
      <alignment vertical="center"/>
    </xf>
    <xf numFmtId="0" fontId="6" fillId="0" borderId="49" xfId="14" applyFont="1" applyBorder="1" applyAlignment="1">
      <alignment vertical="center"/>
    </xf>
    <xf numFmtId="56" fontId="0" fillId="0" borderId="10" xfId="14" applyNumberFormat="1" applyFont="1" applyBorder="1" applyAlignment="1">
      <alignment vertical="center"/>
    </xf>
    <xf numFmtId="0" fontId="0" fillId="0" borderId="10" xfId="14" applyNumberFormat="1" applyFont="1" applyBorder="1" applyAlignment="1">
      <alignment horizontal="right" vertical="center"/>
    </xf>
    <xf numFmtId="0" fontId="13" fillId="0" borderId="8" xfId="14" applyFont="1" applyBorder="1" applyAlignment="1">
      <alignment vertical="center"/>
    </xf>
    <xf numFmtId="0" fontId="18" fillId="2" borderId="0" xfId="0" applyFont="1" applyFill="1" applyAlignment="1">
      <alignment horizontal="center"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5" fillId="0" borderId="12" xfId="10" applyFont="1" applyFill="1" applyBorder="1" applyAlignment="1">
      <alignment horizontal="left" vertical="center" wrapText="1"/>
    </xf>
    <xf numFmtId="0" fontId="5" fillId="0" borderId="26" xfId="10" applyFont="1" applyFill="1" applyBorder="1" applyAlignment="1">
      <alignment horizontal="left" vertical="center" wrapText="1"/>
    </xf>
    <xf numFmtId="0" fontId="14" fillId="0" borderId="11" xfId="10" applyFont="1" applyFill="1" applyBorder="1" applyAlignment="1">
      <alignment vertical="center" wrapText="1"/>
    </xf>
    <xf numFmtId="0" fontId="14" fillId="0" borderId="8" xfId="10" applyFont="1" applyFill="1" applyBorder="1" applyAlignment="1">
      <alignment vertical="center" wrapText="1"/>
    </xf>
    <xf numFmtId="0" fontId="5" fillId="0" borderId="12" xfId="0" applyFont="1" applyBorder="1" applyAlignment="1">
      <alignment vertical="center"/>
    </xf>
    <xf numFmtId="0" fontId="5" fillId="0" borderId="26" xfId="0" applyFont="1" applyBorder="1" applyAlignment="1">
      <alignment vertical="center"/>
    </xf>
    <xf numFmtId="0" fontId="5" fillId="2" borderId="12"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38" fontId="7" fillId="0" borderId="3" xfId="6" applyFont="1" applyBorder="1" applyAlignment="1">
      <alignment vertical="center"/>
    </xf>
    <xf numFmtId="38" fontId="7" fillId="0" borderId="2" xfId="6" applyFont="1" applyBorder="1" applyAlignme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7" fillId="0" borderId="36" xfId="0" applyFont="1" applyBorder="1" applyAlignment="1">
      <alignment horizontal="center" vertical="center"/>
    </xf>
    <xf numFmtId="38" fontId="13" fillId="0" borderId="37" xfId="6" applyFont="1" applyBorder="1" applyAlignment="1">
      <alignment horizontal="center" vertical="center" wrapText="1"/>
    </xf>
    <xf numFmtId="38" fontId="13" fillId="0" borderId="2" xfId="6" applyFont="1" applyBorder="1" applyAlignment="1">
      <alignment horizontal="center" vertical="center" wrapText="1"/>
    </xf>
    <xf numFmtId="38" fontId="7" fillId="0" borderId="51" xfId="6" applyFont="1" applyBorder="1" applyAlignment="1">
      <alignment vertical="center"/>
    </xf>
    <xf numFmtId="38" fontId="7" fillId="0" borderId="52" xfId="6" applyFont="1" applyBorder="1" applyAlignment="1">
      <alignment vertical="center"/>
    </xf>
    <xf numFmtId="0" fontId="7" fillId="0" borderId="11" xfId="14" applyFont="1" applyBorder="1" applyAlignment="1">
      <alignment horizontal="left" vertical="center"/>
    </xf>
    <xf numFmtId="0" fontId="7" fillId="0" borderId="0" xfId="14" applyFont="1" applyAlignment="1">
      <alignment horizontal="center" vertical="center"/>
    </xf>
    <xf numFmtId="0" fontId="0" fillId="0" borderId="3" xfId="14" applyFont="1" applyBorder="1" applyAlignment="1">
      <alignment horizontal="center" vertical="center"/>
    </xf>
    <xf numFmtId="0" fontId="0" fillId="0" borderId="2" xfId="14" applyFont="1" applyBorder="1" applyAlignment="1">
      <alignment horizontal="center" vertical="center"/>
    </xf>
    <xf numFmtId="0" fontId="0" fillId="0" borderId="44" xfId="14" applyFont="1" applyBorder="1" applyAlignment="1">
      <alignment horizontal="center" vertical="center"/>
    </xf>
    <xf numFmtId="0" fontId="0" fillId="0" borderId="3" xfId="14" applyFont="1" applyBorder="1" applyAlignment="1">
      <alignment horizontal="center" vertical="center" wrapText="1"/>
    </xf>
    <xf numFmtId="0" fontId="0" fillId="0" borderId="0" xfId="14" applyFont="1" applyAlignment="1">
      <alignment horizontal="right" vertical="center"/>
    </xf>
    <xf numFmtId="0" fontId="0" fillId="0" borderId="11" xfId="14" applyFont="1" applyBorder="1" applyAlignment="1">
      <alignment horizontal="center" vertical="center"/>
    </xf>
    <xf numFmtId="0" fontId="0" fillId="0" borderId="11" xfId="14" applyFont="1" applyBorder="1" applyAlignment="1">
      <alignment horizontal="left" vertical="center"/>
    </xf>
    <xf numFmtId="0" fontId="0" fillId="0" borderId="37" xfId="14" applyFont="1" applyBorder="1" applyAlignment="1">
      <alignment horizontal="center" vertical="center"/>
    </xf>
    <xf numFmtId="0" fontId="10" fillId="0" borderId="0" xfId="14" applyFont="1" applyBorder="1" applyAlignment="1">
      <alignment horizontal="center"/>
    </xf>
    <xf numFmtId="0" fontId="0" fillId="0" borderId="0" xfId="14" applyFont="1" applyBorder="1" applyAlignment="1">
      <alignment horizontal="center"/>
    </xf>
    <xf numFmtId="0" fontId="30" fillId="0" borderId="0" xfId="14" applyFont="1" applyBorder="1" applyAlignment="1">
      <alignment horizontal="left"/>
    </xf>
    <xf numFmtId="0" fontId="7" fillId="0" borderId="0" xfId="14" applyFont="1" applyBorder="1" applyAlignment="1">
      <alignment horizontal="left"/>
    </xf>
    <xf numFmtId="0" fontId="0" fillId="0" borderId="3" xfId="14" applyFont="1" applyBorder="1" applyAlignment="1">
      <alignment horizontal="center"/>
    </xf>
    <xf numFmtId="0" fontId="0" fillId="0" borderId="2" xfId="14" applyFont="1" applyBorder="1" applyAlignment="1">
      <alignment horizontal="center"/>
    </xf>
    <xf numFmtId="0" fontId="0" fillId="0" borderId="53" xfId="14" applyFont="1" applyBorder="1" applyAlignment="1">
      <alignment horizontal="center"/>
    </xf>
    <xf numFmtId="0" fontId="0" fillId="0" borderId="41" xfId="14" applyFont="1" applyBorder="1" applyAlignment="1">
      <alignment horizontal="center"/>
    </xf>
    <xf numFmtId="0" fontId="0" fillId="0" borderId="4" xfId="14" applyFont="1" applyBorder="1" applyAlignment="1">
      <alignment horizontal="center"/>
    </xf>
    <xf numFmtId="0" fontId="0" fillId="0" borderId="0" xfId="14" applyFont="1" applyBorder="1" applyAlignment="1">
      <alignment horizontal="left"/>
    </xf>
    <xf numFmtId="0" fontId="0" fillId="0" borderId="54" xfId="15" applyFont="1" applyBorder="1" applyAlignment="1">
      <alignment horizontal="center" vertical="center"/>
    </xf>
    <xf numFmtId="0" fontId="0" fillId="0" borderId="33" xfId="15" applyFont="1" applyBorder="1" applyAlignment="1">
      <alignment horizontal="center" vertical="center"/>
    </xf>
    <xf numFmtId="0" fontId="13" fillId="0" borderId="0" xfId="15" applyFont="1" applyAlignment="1">
      <alignment horizontal="left" vertical="top" wrapText="1" shrinkToFit="1"/>
    </xf>
    <xf numFmtId="0" fontId="13" fillId="2" borderId="0" xfId="15" applyFont="1" applyFill="1" applyAlignment="1">
      <alignment horizontal="left" vertical="center" wrapText="1"/>
    </xf>
    <xf numFmtId="0" fontId="13" fillId="0" borderId="0" xfId="15" applyFont="1" applyAlignment="1">
      <alignment horizontal="left" vertical="center"/>
    </xf>
    <xf numFmtId="0" fontId="13" fillId="2" borderId="0" xfId="15" applyFont="1" applyFill="1" applyAlignment="1">
      <alignment horizontal="left" vertical="center"/>
    </xf>
    <xf numFmtId="0" fontId="0" fillId="0" borderId="0" xfId="15" applyFont="1" applyAlignment="1">
      <alignment horizontal="center" vertical="center"/>
    </xf>
    <xf numFmtId="0" fontId="0" fillId="0" borderId="0" xfId="15" applyFont="1" applyAlignment="1">
      <alignment horizontal="left" vertical="center"/>
    </xf>
    <xf numFmtId="0" fontId="0" fillId="0" borderId="33" xfId="15" applyFont="1" applyBorder="1" applyAlignment="1">
      <alignment horizontal="left" vertical="center"/>
    </xf>
    <xf numFmtId="0" fontId="13" fillId="0" borderId="0" xfId="15" applyFont="1" applyAlignment="1">
      <alignment horizontal="left" vertical="center" wrapText="1" shrinkToFit="1"/>
    </xf>
    <xf numFmtId="0" fontId="13" fillId="0" borderId="0" xfId="15" applyFont="1" applyAlignment="1">
      <alignment vertical="center" shrinkToFit="1"/>
    </xf>
    <xf numFmtId="0" fontId="13" fillId="0" borderId="0" xfId="0" applyFont="1" applyAlignment="1">
      <alignment horizontal="left" wrapText="1"/>
    </xf>
    <xf numFmtId="0" fontId="13" fillId="0" borderId="0" xfId="15" applyFont="1" applyAlignment="1">
      <alignment horizontal="left" vertical="center" shrinkToFit="1"/>
    </xf>
    <xf numFmtId="178" fontId="0" fillId="0" borderId="33" xfId="15" applyNumberFormat="1" applyFont="1" applyBorder="1" applyAlignment="1">
      <alignment horizontal="right" vertical="center"/>
    </xf>
    <xf numFmtId="0" fontId="0" fillId="0" borderId="33" xfId="0" applyBorder="1" applyAlignment="1">
      <alignment vertical="center"/>
    </xf>
    <xf numFmtId="0" fontId="0" fillId="0" borderId="34" xfId="15" applyFont="1" applyBorder="1" applyAlignment="1">
      <alignment horizontal="left" vertical="center"/>
    </xf>
    <xf numFmtId="0" fontId="13" fillId="0" borderId="34" xfId="15" applyFont="1" applyBorder="1" applyAlignment="1">
      <alignment horizontal="left" vertical="center"/>
    </xf>
    <xf numFmtId="0" fontId="19" fillId="0" borderId="0" xfId="15" applyFont="1" applyAlignment="1">
      <alignment horizontal="center" vertical="center"/>
    </xf>
    <xf numFmtId="0" fontId="0" fillId="4" borderId="55" xfId="0" applyFill="1" applyBorder="1" applyAlignment="1">
      <alignment horizontal="center" vertical="center" wrapText="1"/>
    </xf>
    <xf numFmtId="0" fontId="0" fillId="4" borderId="56" xfId="0" applyFill="1" applyBorder="1" applyAlignment="1">
      <alignment horizontal="center" vertical="center" wrapText="1"/>
    </xf>
    <xf numFmtId="178" fontId="0" fillId="0" borderId="34" xfId="15" applyNumberFormat="1" applyFont="1" applyBorder="1" applyAlignment="1">
      <alignment horizontal="right" vertical="center"/>
    </xf>
    <xf numFmtId="0" fontId="0" fillId="0" borderId="34" xfId="0" applyBorder="1" applyAlignment="1">
      <alignment vertical="center"/>
    </xf>
    <xf numFmtId="0" fontId="14" fillId="0" borderId="0" xfId="15" applyFont="1" applyAlignment="1">
      <alignment vertical="top" wrapText="1"/>
    </xf>
    <xf numFmtId="0" fontId="0" fillId="0" borderId="0" xfId="0" applyAlignment="1">
      <alignment vertical="top" wrapText="1"/>
    </xf>
    <xf numFmtId="0" fontId="0" fillId="0" borderId="0" xfId="15" applyFont="1" applyAlignment="1">
      <alignment horizontal="center" vertical="center" wrapText="1"/>
    </xf>
    <xf numFmtId="0" fontId="2" fillId="0" borderId="0" xfId="14" applyFont="1" applyBorder="1" applyAlignment="1">
      <alignment horizontal="left" vertical="center"/>
    </xf>
    <xf numFmtId="0" fontId="0" fillId="0" borderId="0" xfId="15" applyFont="1" applyAlignment="1">
      <alignment horizontal="right" vertical="center"/>
    </xf>
    <xf numFmtId="0" fontId="15" fillId="0" borderId="0" xfId="15" applyFont="1" applyAlignment="1">
      <alignment horizontal="right" vertical="center"/>
    </xf>
    <xf numFmtId="0" fontId="18" fillId="0" borderId="0" xfId="15" applyFont="1" applyAlignment="1">
      <alignment horizontal="center" vertical="center"/>
    </xf>
    <xf numFmtId="0" fontId="7" fillId="0" borderId="57" xfId="15" applyFont="1" applyBorder="1" applyAlignment="1">
      <alignment horizontal="center" vertical="center" wrapText="1" shrinkToFit="1"/>
    </xf>
    <xf numFmtId="0" fontId="0" fillId="0" borderId="57" xfId="0" applyBorder="1"/>
    <xf numFmtId="0" fontId="0" fillId="0" borderId="58" xfId="0" applyBorder="1"/>
    <xf numFmtId="0" fontId="0" fillId="0" borderId="0" xfId="15" applyFont="1" applyAlignment="1">
      <alignment horizontal="left" vertical="center" wrapText="1"/>
    </xf>
    <xf numFmtId="0" fontId="2" fillId="0" borderId="0" xfId="15" applyAlignment="1">
      <alignment horizontal="left" vertical="center" wrapText="1"/>
    </xf>
    <xf numFmtId="0" fontId="0" fillId="0" borderId="60" xfId="14" applyFont="1" applyBorder="1" applyAlignment="1">
      <alignment horizontal="center" vertical="center"/>
    </xf>
    <xf numFmtId="0" fontId="0" fillId="0" borderId="61" xfId="14" applyFont="1" applyBorder="1" applyAlignment="1">
      <alignment horizontal="center" vertical="center"/>
    </xf>
    <xf numFmtId="0" fontId="0" fillId="0" borderId="62" xfId="14" applyFont="1" applyBorder="1" applyAlignment="1">
      <alignment horizontal="center" vertical="center"/>
    </xf>
    <xf numFmtId="0" fontId="0" fillId="0" borderId="0" xfId="14" applyFont="1" applyBorder="1" applyAlignment="1">
      <alignment horizontal="center" vertical="center"/>
    </xf>
    <xf numFmtId="0" fontId="17" fillId="0" borderId="0" xfId="14" applyFont="1" applyBorder="1" applyAlignment="1">
      <alignment vertical="center"/>
    </xf>
    <xf numFmtId="0" fontId="0" fillId="0" borderId="0" xfId="14" applyFont="1" applyBorder="1" applyAlignment="1">
      <alignment vertical="center"/>
    </xf>
    <xf numFmtId="0" fontId="9" fillId="0" borderId="0" xfId="14" applyFont="1" applyBorder="1" applyAlignment="1">
      <alignment horizontal="center" vertical="center"/>
    </xf>
    <xf numFmtId="0" fontId="0" fillId="0" borderId="32" xfId="14" applyFont="1" applyBorder="1" applyAlignment="1">
      <alignment horizontal="right" vertical="center"/>
    </xf>
    <xf numFmtId="0" fontId="0" fillId="0" borderId="59" xfId="14" applyFont="1" applyBorder="1" applyAlignment="1">
      <alignment horizontal="center" vertical="center"/>
    </xf>
    <xf numFmtId="0" fontId="0" fillId="0" borderId="63" xfId="14" applyFont="1" applyBorder="1" applyAlignment="1">
      <alignment horizontal="center" vertical="center"/>
    </xf>
    <xf numFmtId="0" fontId="2" fillId="0" borderId="11" xfId="14" applyFont="1" applyBorder="1" applyAlignment="1">
      <alignment horizontal="left" vertical="center"/>
    </xf>
    <xf numFmtId="0" fontId="0" fillId="0" borderId="0" xfId="14" applyFont="1" applyBorder="1" applyAlignment="1">
      <alignment horizontal="right" vertical="center"/>
    </xf>
    <xf numFmtId="0" fontId="0" fillId="0" borderId="11" xfId="14" applyFont="1" applyBorder="1" applyAlignment="1">
      <alignment horizontal="right" vertical="center"/>
    </xf>
    <xf numFmtId="0" fontId="2" fillId="0" borderId="3" xfId="14" applyFont="1" applyBorder="1" applyAlignment="1">
      <alignment horizontal="center" vertical="center"/>
    </xf>
    <xf numFmtId="0" fontId="2" fillId="0" borderId="2" xfId="14" applyFont="1" applyBorder="1" applyAlignment="1">
      <alignment horizontal="center" vertical="center"/>
    </xf>
    <xf numFmtId="0" fontId="2" fillId="0" borderId="0" xfId="14" applyFont="1" applyBorder="1" applyAlignment="1">
      <alignment horizontal="right" vertical="center"/>
    </xf>
    <xf numFmtId="0" fontId="8" fillId="0" borderId="0" xfId="14" applyFont="1" applyBorder="1" applyAlignment="1">
      <alignment horizontal="center" vertical="center"/>
    </xf>
    <xf numFmtId="0" fontId="2" fillId="0" borderId="0" xfId="14" applyFont="1" applyBorder="1" applyAlignment="1">
      <alignment horizontal="center" vertical="center"/>
    </xf>
    <xf numFmtId="0" fontId="2" fillId="0" borderId="11" xfId="14" applyFont="1" applyBorder="1" applyAlignment="1">
      <alignment horizontal="right" vertical="center"/>
    </xf>
    <xf numFmtId="0" fontId="10" fillId="0" borderId="0" xfId="14" applyFont="1" applyBorder="1" applyAlignment="1">
      <alignment horizontal="center" vertical="center"/>
    </xf>
  </cellXfs>
  <cellStyles count="1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1-1　様式21-1(講演依頼承諾書) 2" xfId="15" xr:uid="{00000000-0005-0000-0000-000011000000}"/>
    <cellStyle name="標準_様式ファイル(上程委員会向）" xfId="14"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7</xdr:col>
      <xdr:colOff>12700</xdr:colOff>
      <xdr:row>19</xdr:row>
      <xdr:rowOff>12700</xdr:rowOff>
    </xdr:from>
    <xdr:to>
      <xdr:col>7</xdr:col>
      <xdr:colOff>234950</xdr:colOff>
      <xdr:row>20</xdr:row>
      <xdr:rowOff>31750</xdr:rowOff>
    </xdr:to>
    <xdr:sp macro="" textlink="">
      <xdr:nvSpPr>
        <xdr:cNvPr id="11" name="楕円 10">
          <a:extLst>
            <a:ext uri="{FF2B5EF4-FFF2-40B4-BE49-F238E27FC236}">
              <a16:creationId xmlns:a16="http://schemas.microsoft.com/office/drawing/2014/main" id="{AA9ECA1F-5209-4D62-983D-E1128E9A6B23}"/>
            </a:ext>
          </a:extLst>
        </xdr:cNvPr>
        <xdr:cNvSpPr/>
      </xdr:nvSpPr>
      <xdr:spPr bwMode="auto">
        <a:xfrm>
          <a:off x="4032250" y="3359150"/>
          <a:ext cx="222250" cy="1905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3</xdr:col>
      <xdr:colOff>641350</xdr:colOff>
      <xdr:row>28</xdr:row>
      <xdr:rowOff>0</xdr:rowOff>
    </xdr:from>
    <xdr:to>
      <xdr:col>4</xdr:col>
      <xdr:colOff>196850</xdr:colOff>
      <xdr:row>29</xdr:row>
      <xdr:rowOff>19050</xdr:rowOff>
    </xdr:to>
    <xdr:sp macro="" textlink="">
      <xdr:nvSpPr>
        <xdr:cNvPr id="18" name="楕円 17">
          <a:extLst>
            <a:ext uri="{FF2B5EF4-FFF2-40B4-BE49-F238E27FC236}">
              <a16:creationId xmlns:a16="http://schemas.microsoft.com/office/drawing/2014/main" id="{C37D6E83-C3B4-4F1F-B8BA-78F3FCA4680B}"/>
            </a:ext>
          </a:extLst>
        </xdr:cNvPr>
        <xdr:cNvSpPr/>
      </xdr:nvSpPr>
      <xdr:spPr bwMode="auto">
        <a:xfrm>
          <a:off x="1727200" y="4889500"/>
          <a:ext cx="209550" cy="1905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itsumori/hagaki.pdf" TargetMode="External"/><Relationship Id="rId13" Type="http://schemas.openxmlformats.org/officeDocument/2006/relationships/hyperlink" Target="mitsumori\kishiwadayakkyoku.PDF" TargetMode="External"/><Relationship Id="rId18" Type="http://schemas.openxmlformats.org/officeDocument/2006/relationships/printerSettings" Target="../printerSettings/printerSettings4.bin"/><Relationship Id="rId3" Type="http://schemas.openxmlformats.org/officeDocument/2006/relationships/hyperlink" Target="mitsumori/syasin.pdf" TargetMode="External"/><Relationship Id="rId7" Type="http://schemas.openxmlformats.org/officeDocument/2006/relationships/hyperlink" Target="mitsumori/hoken.pdf" TargetMode="External"/><Relationship Id="rId12" Type="http://schemas.openxmlformats.org/officeDocument/2006/relationships/hyperlink" Target="mitsumori/onion.pdf" TargetMode="External"/><Relationship Id="rId17" Type="http://schemas.openxmlformats.org/officeDocument/2006/relationships/hyperlink" Target="mitsumori/fukusi_senta-.pdf" TargetMode="External"/><Relationship Id="rId2" Type="http://schemas.openxmlformats.org/officeDocument/2006/relationships/hyperlink" Target="mitsumori\onion.pdf" TargetMode="External"/><Relationship Id="rId16" Type="http://schemas.openxmlformats.org/officeDocument/2006/relationships/hyperlink" Target="mitsumori/fukusi_senta-.pdf" TargetMode="External"/><Relationship Id="rId1" Type="http://schemas.openxmlformats.org/officeDocument/2006/relationships/hyperlink" Target="mitsumori/syuyoudan.pdf" TargetMode="External"/><Relationship Id="rId6" Type="http://schemas.openxmlformats.org/officeDocument/2006/relationships/hyperlink" Target="mitsumori/maenori_koutsu-hi.pdf" TargetMode="External"/><Relationship Id="rId11" Type="http://schemas.openxmlformats.org/officeDocument/2006/relationships/hyperlink" Target="mitsumori/basu_koutsu-hi.pdf" TargetMode="External"/><Relationship Id="rId5" Type="http://schemas.openxmlformats.org/officeDocument/2006/relationships/hyperlink" Target="mitsumori/koushi_syukuhaku.pdf" TargetMode="External"/><Relationship Id="rId15" Type="http://schemas.openxmlformats.org/officeDocument/2006/relationships/hyperlink" Target="mitsumori/bainda-.pdf" TargetMode="External"/><Relationship Id="rId10" Type="http://schemas.openxmlformats.org/officeDocument/2006/relationships/hyperlink" Target="mitsumori\kishiwadayakkyoku.PDF" TargetMode="External"/><Relationship Id="rId4" Type="http://schemas.openxmlformats.org/officeDocument/2006/relationships/hyperlink" Target="../siryoh/pdf/kousiiraisyoudakusyo.pdf" TargetMode="External"/><Relationship Id="rId9" Type="http://schemas.openxmlformats.org/officeDocument/2006/relationships/hyperlink" Target="mitsumori/tsuushin-hi.pdf" TargetMode="External"/><Relationship Id="rId14" Type="http://schemas.openxmlformats.org/officeDocument/2006/relationships/hyperlink" Target="mitsumori/kishiwadayakkyoku.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itsumori/basu_koutsu-hi.pdf" TargetMode="External"/><Relationship Id="rId13" Type="http://schemas.openxmlformats.org/officeDocument/2006/relationships/hyperlink" Target="mitsumori/kishiwadayakkyoku.PDF" TargetMode="External"/><Relationship Id="rId3" Type="http://schemas.openxmlformats.org/officeDocument/2006/relationships/hyperlink" Target="mitsumori/syasin.pdf" TargetMode="External"/><Relationship Id="rId7" Type="http://schemas.openxmlformats.org/officeDocument/2006/relationships/hyperlink" Target="mitsumori/maenori_koutsu-hi.pdf" TargetMode="External"/><Relationship Id="rId12" Type="http://schemas.openxmlformats.org/officeDocument/2006/relationships/hyperlink" Target="mitsumori/kishiwadayakkyoku.PDF" TargetMode="External"/><Relationship Id="rId2" Type="http://schemas.openxmlformats.org/officeDocument/2006/relationships/hyperlink" Target="mitsumori/onion.pdf" TargetMode="External"/><Relationship Id="rId16" Type="http://schemas.openxmlformats.org/officeDocument/2006/relationships/printerSettings" Target="../printerSettings/printerSettings5.bin"/><Relationship Id="rId1" Type="http://schemas.openxmlformats.org/officeDocument/2006/relationships/hyperlink" Target="mitsumori/syuyoudan.pdf" TargetMode="External"/><Relationship Id="rId6" Type="http://schemas.openxmlformats.org/officeDocument/2006/relationships/hyperlink" Target="mitsumori/onion.pdf" TargetMode="External"/><Relationship Id="rId11" Type="http://schemas.openxmlformats.org/officeDocument/2006/relationships/hyperlink" Target="mitsumori/yoidome.PDF" TargetMode="External"/><Relationship Id="rId5" Type="http://schemas.openxmlformats.org/officeDocument/2006/relationships/hyperlink" Target="mitsumori/koushi_syukuhaku.pdf" TargetMode="External"/><Relationship Id="rId15" Type="http://schemas.openxmlformats.org/officeDocument/2006/relationships/hyperlink" Target="mitsumori/bainda-.pdf" TargetMode="External"/><Relationship Id="rId10" Type="http://schemas.openxmlformats.org/officeDocument/2006/relationships/hyperlink" Target="mitsumori/hagaki.pdf" TargetMode="External"/><Relationship Id="rId4" Type="http://schemas.openxmlformats.org/officeDocument/2006/relationships/hyperlink" Target="mitsumori/koushi_koutsu-hi.pdf" TargetMode="External"/><Relationship Id="rId9" Type="http://schemas.openxmlformats.org/officeDocument/2006/relationships/hyperlink" Target="mitsumori/hoken.pdf" TargetMode="External"/><Relationship Id="rId14" Type="http://schemas.openxmlformats.org/officeDocument/2006/relationships/hyperlink" Target="mitsumori/tsuushin-hi.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ryousyusyo\tims.pdf" TargetMode="External"/><Relationship Id="rId13" Type="http://schemas.openxmlformats.org/officeDocument/2006/relationships/hyperlink" Target="ryousyusyo\hoken.pdf" TargetMode="External"/><Relationship Id="rId18" Type="http://schemas.openxmlformats.org/officeDocument/2006/relationships/hyperlink" Target="ryousyusyo\syuuyoudan.pdf" TargetMode="External"/><Relationship Id="rId3" Type="http://schemas.openxmlformats.org/officeDocument/2006/relationships/hyperlink" Target="ryousyusyo\kurippubo-do.pdf" TargetMode="External"/><Relationship Id="rId21" Type="http://schemas.openxmlformats.org/officeDocument/2006/relationships/printerSettings" Target="../printerSettings/printerSettings8.bin"/><Relationship Id="rId7" Type="http://schemas.openxmlformats.org/officeDocument/2006/relationships/hyperlink" Target="ryousyusyo\kousi_gohan.pdf" TargetMode="External"/><Relationship Id="rId12" Type="http://schemas.openxmlformats.org/officeDocument/2006/relationships/hyperlink" Target="ryousyusyo\bas_koutuuhi.pdf" TargetMode="External"/><Relationship Id="rId17" Type="http://schemas.openxmlformats.org/officeDocument/2006/relationships/hyperlink" Target="ryousyusyo\maenori_koutuuhi.pdf" TargetMode="External"/><Relationship Id="rId2" Type="http://schemas.openxmlformats.org/officeDocument/2006/relationships/hyperlink" Target="ryousyusyo\jizensetumeikai1.pdf" TargetMode="External"/><Relationship Id="rId16" Type="http://schemas.openxmlformats.org/officeDocument/2006/relationships/hyperlink" Target="ryousyusyo\kishiwadayakkyoku.pdf" TargetMode="External"/><Relationship Id="rId20" Type="http://schemas.openxmlformats.org/officeDocument/2006/relationships/hyperlink" Target="ryousyusyo\kanikitto.pdf" TargetMode="External"/><Relationship Id="rId1" Type="http://schemas.openxmlformats.org/officeDocument/2006/relationships/hyperlink" Target="ryousyusyo\jizensetumeikai2.pdf" TargetMode="External"/><Relationship Id="rId6" Type="http://schemas.openxmlformats.org/officeDocument/2006/relationships/hyperlink" Target="ryousyusyo\apa.pdf" TargetMode="External"/><Relationship Id="rId11" Type="http://schemas.openxmlformats.org/officeDocument/2006/relationships/hyperlink" Target="ryousyusyo\isejc_omiyage.pdf" TargetMode="External"/><Relationship Id="rId5" Type="http://schemas.openxmlformats.org/officeDocument/2006/relationships/hyperlink" Target="ryousyusyo\fotomeito.pdf" TargetMode="External"/><Relationship Id="rId15" Type="http://schemas.openxmlformats.org/officeDocument/2006/relationships/hyperlink" Target="ryousyusyo\annaituusin.pdf" TargetMode="External"/><Relationship Id="rId10" Type="http://schemas.openxmlformats.org/officeDocument/2006/relationships/hyperlink" Target="ryousyusyo\onion.pdf" TargetMode="External"/><Relationship Id="rId19" Type="http://schemas.openxmlformats.org/officeDocument/2006/relationships/hyperlink" Target="ryousyusyo\musiyoke.pdf" TargetMode="External"/><Relationship Id="rId4" Type="http://schemas.openxmlformats.org/officeDocument/2006/relationships/hyperlink" Target="ryousyusyo\nafuda.pdf" TargetMode="External"/><Relationship Id="rId9" Type="http://schemas.openxmlformats.org/officeDocument/2006/relationships/hyperlink" Target="ryousyusyo\onion.pdf" TargetMode="External"/><Relationship Id="rId14" Type="http://schemas.openxmlformats.org/officeDocument/2006/relationships/hyperlink" Target="ryousyusyo\hagaki.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 x14ac:dyDescent="0.2"/>
  <cols>
    <col min="1" max="1" width="5.6328125" style="1" bestFit="1" customWidth="1"/>
    <col min="2" max="2" width="23.36328125" style="1" customWidth="1"/>
    <col min="3" max="16" width="3.08984375" style="1" bestFit="1" customWidth="1"/>
    <col min="17" max="17" width="40.36328125" style="1" bestFit="1" customWidth="1"/>
    <col min="18" max="18" width="13" style="1"/>
    <col min="19" max="19" width="3.453125" style="1" bestFit="1" customWidth="1"/>
    <col min="20" max="21" width="13" style="1"/>
    <col min="22" max="22" width="2.08984375" style="1" bestFit="1" customWidth="1"/>
    <col min="23" max="16384" width="13" style="1"/>
  </cols>
  <sheetData>
    <row r="1" spans="1:22" ht="33.75" customHeight="1" x14ac:dyDescent="0.2">
      <c r="A1" s="298" t="s">
        <v>383</v>
      </c>
      <c r="B1" s="298"/>
      <c r="C1" s="298"/>
      <c r="D1" s="298"/>
      <c r="E1" s="298"/>
      <c r="F1" s="298"/>
      <c r="G1" s="298"/>
      <c r="H1" s="298"/>
      <c r="I1" s="298"/>
      <c r="J1" s="298"/>
      <c r="K1" s="298"/>
      <c r="L1" s="298"/>
      <c r="M1" s="298"/>
      <c r="N1" s="298"/>
      <c r="O1" s="298"/>
      <c r="P1" s="298"/>
      <c r="Q1" s="298"/>
      <c r="R1" s="179"/>
      <c r="S1" s="179"/>
    </row>
    <row r="2" spans="1:22" ht="5.25" customHeight="1" x14ac:dyDescent="0.2">
      <c r="A2" s="180"/>
      <c r="B2" s="180"/>
      <c r="C2" s="180"/>
      <c r="D2" s="180"/>
      <c r="E2" s="180"/>
      <c r="F2" s="180"/>
      <c r="G2" s="180"/>
      <c r="H2" s="180"/>
      <c r="I2" s="180"/>
      <c r="J2" s="180"/>
      <c r="K2" s="180"/>
      <c r="L2" s="180"/>
      <c r="M2" s="180"/>
      <c r="N2" s="180"/>
      <c r="O2" s="180"/>
      <c r="P2" s="180"/>
      <c r="Q2" s="181"/>
      <c r="R2" s="179"/>
      <c r="S2" s="179"/>
    </row>
    <row r="3" spans="1:22" ht="26" x14ac:dyDescent="0.2">
      <c r="A3" s="60" t="s">
        <v>153</v>
      </c>
      <c r="B3" s="61" t="s">
        <v>90</v>
      </c>
      <c r="C3" s="61"/>
      <c r="D3" s="61"/>
      <c r="E3" s="61"/>
      <c r="F3" s="61"/>
      <c r="G3" s="61"/>
      <c r="H3" s="61"/>
      <c r="I3" s="61"/>
      <c r="J3" s="61"/>
      <c r="K3" s="61"/>
      <c r="L3" s="61"/>
      <c r="M3" s="61"/>
      <c r="N3" s="61"/>
      <c r="O3" s="61"/>
      <c r="P3" s="61"/>
      <c r="Q3" s="61" t="s">
        <v>91</v>
      </c>
      <c r="R3" s="62"/>
      <c r="S3" s="63" t="s">
        <v>139</v>
      </c>
      <c r="V3" s="59" t="s">
        <v>138</v>
      </c>
    </row>
    <row r="4" spans="1:22" ht="27" customHeight="1" x14ac:dyDescent="0.2">
      <c r="A4" s="301"/>
      <c r="B4" s="302"/>
      <c r="C4" s="299" t="s">
        <v>345</v>
      </c>
      <c r="D4" s="300"/>
      <c r="E4" s="299" t="s">
        <v>346</v>
      </c>
      <c r="F4" s="300"/>
      <c r="G4" s="303" t="s">
        <v>344</v>
      </c>
      <c r="H4" s="304"/>
      <c r="I4" s="299" t="s">
        <v>347</v>
      </c>
      <c r="J4" s="300"/>
      <c r="K4" s="299" t="s">
        <v>348</v>
      </c>
      <c r="L4" s="300"/>
      <c r="M4" s="299" t="s">
        <v>349</v>
      </c>
      <c r="N4" s="300"/>
      <c r="O4" s="303" t="s">
        <v>344</v>
      </c>
      <c r="P4" s="304"/>
      <c r="Q4" s="191" t="s">
        <v>151</v>
      </c>
      <c r="R4" s="62"/>
      <c r="S4" s="63"/>
    </row>
    <row r="5" spans="1:22" ht="21" customHeight="1" x14ac:dyDescent="0.2">
      <c r="A5" s="313" t="s">
        <v>179</v>
      </c>
      <c r="B5" s="314"/>
      <c r="C5" s="64" t="s">
        <v>147</v>
      </c>
      <c r="D5" s="64" t="s">
        <v>148</v>
      </c>
      <c r="E5" s="64" t="s">
        <v>147</v>
      </c>
      <c r="F5" s="64" t="s">
        <v>148</v>
      </c>
      <c r="G5" s="64" t="s">
        <v>147</v>
      </c>
      <c r="H5" s="64" t="s">
        <v>148</v>
      </c>
      <c r="I5" s="64" t="s">
        <v>147</v>
      </c>
      <c r="J5" s="64" t="s">
        <v>148</v>
      </c>
      <c r="K5" s="64" t="s">
        <v>147</v>
      </c>
      <c r="L5" s="64" t="s">
        <v>148</v>
      </c>
      <c r="M5" s="64" t="s">
        <v>147</v>
      </c>
      <c r="N5" s="64" t="s">
        <v>148</v>
      </c>
      <c r="O5" s="64" t="s">
        <v>147</v>
      </c>
      <c r="P5" s="64" t="s">
        <v>148</v>
      </c>
      <c r="Q5" s="68" t="s">
        <v>350</v>
      </c>
      <c r="R5" s="62"/>
      <c r="S5" s="63"/>
    </row>
    <row r="6" spans="1:22" ht="15" customHeight="1" x14ac:dyDescent="0.2">
      <c r="A6" s="67"/>
      <c r="B6" s="177" t="s">
        <v>357</v>
      </c>
      <c r="C6" s="64" t="s">
        <v>150</v>
      </c>
      <c r="D6" s="64" t="s">
        <v>152</v>
      </c>
      <c r="E6" s="64" t="s">
        <v>150</v>
      </c>
      <c r="F6" s="64" t="s">
        <v>152</v>
      </c>
      <c r="G6" s="64" t="s">
        <v>152</v>
      </c>
      <c r="H6" s="64" t="s">
        <v>150</v>
      </c>
      <c r="I6" s="64" t="s">
        <v>150</v>
      </c>
      <c r="J6" s="64" t="s">
        <v>152</v>
      </c>
      <c r="K6" s="64" t="s">
        <v>150</v>
      </c>
      <c r="L6" s="64" t="s">
        <v>263</v>
      </c>
      <c r="M6" s="64" t="s">
        <v>150</v>
      </c>
      <c r="N6" s="64" t="s">
        <v>263</v>
      </c>
      <c r="O6" s="64" t="s">
        <v>263</v>
      </c>
      <c r="P6" s="64" t="s">
        <v>264</v>
      </c>
      <c r="Q6" s="96"/>
      <c r="R6" s="62"/>
      <c r="S6" s="62"/>
    </row>
    <row r="7" spans="1:22" ht="15" customHeight="1" x14ac:dyDescent="0.2">
      <c r="A7" s="67"/>
      <c r="B7" s="69" t="s">
        <v>252</v>
      </c>
      <c r="C7" s="64" t="s">
        <v>150</v>
      </c>
      <c r="D7" s="64" t="s">
        <v>152</v>
      </c>
      <c r="E7" s="64" t="s">
        <v>150</v>
      </c>
      <c r="F7" s="64" t="s">
        <v>150</v>
      </c>
      <c r="G7" s="64" t="s">
        <v>152</v>
      </c>
      <c r="H7" s="64" t="s">
        <v>152</v>
      </c>
      <c r="I7" s="64" t="s">
        <v>150</v>
      </c>
      <c r="J7" s="64" t="s">
        <v>150</v>
      </c>
      <c r="K7" s="64" t="s">
        <v>150</v>
      </c>
      <c r="L7" s="64" t="s">
        <v>150</v>
      </c>
      <c r="M7" s="64" t="s">
        <v>150</v>
      </c>
      <c r="N7" s="64" t="s">
        <v>150</v>
      </c>
      <c r="O7" s="64" t="s">
        <v>263</v>
      </c>
      <c r="P7" s="64" t="s">
        <v>263</v>
      </c>
      <c r="Q7" s="96"/>
      <c r="R7" s="62"/>
      <c r="S7" s="62"/>
    </row>
    <row r="8" spans="1:22" ht="15" customHeight="1" x14ac:dyDescent="0.2">
      <c r="A8" s="70" t="s">
        <v>92</v>
      </c>
      <c r="B8" s="69" t="s">
        <v>94</v>
      </c>
      <c r="C8" s="64" t="s">
        <v>150</v>
      </c>
      <c r="D8" s="64" t="s">
        <v>152</v>
      </c>
      <c r="E8" s="64" t="s">
        <v>150</v>
      </c>
      <c r="F8" s="64" t="s">
        <v>150</v>
      </c>
      <c r="G8" s="64" t="s">
        <v>152</v>
      </c>
      <c r="H8" s="64" t="s">
        <v>152</v>
      </c>
      <c r="I8" s="64" t="s">
        <v>150</v>
      </c>
      <c r="J8" s="64" t="s">
        <v>150</v>
      </c>
      <c r="K8" s="64" t="s">
        <v>150</v>
      </c>
      <c r="L8" s="64" t="s">
        <v>150</v>
      </c>
      <c r="M8" s="64" t="s">
        <v>152</v>
      </c>
      <c r="N8" s="64" t="s">
        <v>152</v>
      </c>
      <c r="O8" s="64" t="s">
        <v>263</v>
      </c>
      <c r="P8" s="64" t="s">
        <v>263</v>
      </c>
      <c r="Q8" s="71"/>
      <c r="R8" s="179"/>
      <c r="S8" s="179"/>
    </row>
    <row r="9" spans="1:22" s="182" customFormat="1" ht="15" hidden="1" customHeight="1" x14ac:dyDescent="0.2">
      <c r="A9" s="159" t="s">
        <v>52</v>
      </c>
      <c r="B9" s="160" t="s">
        <v>96</v>
      </c>
      <c r="C9" s="161" t="s">
        <v>150</v>
      </c>
      <c r="D9" s="161" t="s">
        <v>152</v>
      </c>
      <c r="E9" s="161" t="s">
        <v>150</v>
      </c>
      <c r="F9" s="161" t="s">
        <v>150</v>
      </c>
      <c r="G9" s="161" t="s">
        <v>152</v>
      </c>
      <c r="H9" s="161" t="s">
        <v>152</v>
      </c>
      <c r="I9" s="161" t="s">
        <v>150</v>
      </c>
      <c r="J9" s="161" t="s">
        <v>150</v>
      </c>
      <c r="K9" s="161" t="s">
        <v>150</v>
      </c>
      <c r="L9" s="161" t="s">
        <v>150</v>
      </c>
      <c r="M9" s="161" t="s">
        <v>152</v>
      </c>
      <c r="N9" s="161" t="s">
        <v>152</v>
      </c>
      <c r="O9" s="161" t="s">
        <v>263</v>
      </c>
      <c r="P9" s="161" t="s">
        <v>263</v>
      </c>
      <c r="Q9" s="162" t="s">
        <v>161</v>
      </c>
    </row>
    <row r="10" spans="1:22" ht="15" customHeight="1" x14ac:dyDescent="0.2">
      <c r="A10" s="70" t="s">
        <v>52</v>
      </c>
      <c r="B10" s="69" t="s">
        <v>103</v>
      </c>
      <c r="C10" s="64" t="s">
        <v>150</v>
      </c>
      <c r="D10" s="64" t="s">
        <v>152</v>
      </c>
      <c r="E10" s="64" t="s">
        <v>150</v>
      </c>
      <c r="F10" s="64" t="s">
        <v>150</v>
      </c>
      <c r="G10" s="64" t="s">
        <v>152</v>
      </c>
      <c r="H10" s="64" t="s">
        <v>152</v>
      </c>
      <c r="I10" s="64" t="s">
        <v>180</v>
      </c>
      <c r="J10" s="64" t="s">
        <v>180</v>
      </c>
      <c r="K10" s="64" t="s">
        <v>180</v>
      </c>
      <c r="L10" s="64" t="s">
        <v>180</v>
      </c>
      <c r="M10" s="64" t="s">
        <v>180</v>
      </c>
      <c r="N10" s="64" t="s">
        <v>180</v>
      </c>
      <c r="O10" s="64" t="s">
        <v>263</v>
      </c>
      <c r="P10" s="64" t="s">
        <v>263</v>
      </c>
      <c r="Q10" s="71"/>
    </row>
    <row r="11" spans="1:22" ht="15" customHeight="1" x14ac:dyDescent="0.2">
      <c r="A11" s="70" t="s">
        <v>93</v>
      </c>
      <c r="B11" s="69" t="s">
        <v>88</v>
      </c>
      <c r="C11" s="64" t="s">
        <v>150</v>
      </c>
      <c r="D11" s="64" t="s">
        <v>152</v>
      </c>
      <c r="E11" s="64" t="s">
        <v>150</v>
      </c>
      <c r="F11" s="64" t="s">
        <v>150</v>
      </c>
      <c r="G11" s="64" t="s">
        <v>152</v>
      </c>
      <c r="H11" s="64" t="s">
        <v>152</v>
      </c>
      <c r="I11" s="64" t="s">
        <v>152</v>
      </c>
      <c r="J11" s="64" t="s">
        <v>152</v>
      </c>
      <c r="K11" s="64" t="s">
        <v>152</v>
      </c>
      <c r="L11" s="64" t="s">
        <v>152</v>
      </c>
      <c r="M11" s="64" t="s">
        <v>152</v>
      </c>
      <c r="N11" s="64" t="s">
        <v>152</v>
      </c>
      <c r="O11" s="64" t="s">
        <v>263</v>
      </c>
      <c r="P11" s="64" t="s">
        <v>263</v>
      </c>
      <c r="Q11" s="71"/>
    </row>
    <row r="12" spans="1:22" ht="21" customHeight="1" x14ac:dyDescent="0.2">
      <c r="A12" s="70" t="s">
        <v>95</v>
      </c>
      <c r="B12" s="69" t="s">
        <v>308</v>
      </c>
      <c r="C12" s="64" t="s">
        <v>150</v>
      </c>
      <c r="D12" s="64" t="s">
        <v>152</v>
      </c>
      <c r="E12" s="64" t="s">
        <v>150</v>
      </c>
      <c r="F12" s="64" t="s">
        <v>150</v>
      </c>
      <c r="G12" s="64" t="s">
        <v>152</v>
      </c>
      <c r="H12" s="64" t="s">
        <v>152</v>
      </c>
      <c r="I12" s="64" t="s">
        <v>150</v>
      </c>
      <c r="J12" s="64" t="s">
        <v>150</v>
      </c>
      <c r="K12" s="64" t="s">
        <v>150</v>
      </c>
      <c r="L12" s="64" t="s">
        <v>150</v>
      </c>
      <c r="M12" s="64" t="s">
        <v>150</v>
      </c>
      <c r="N12" s="64" t="s">
        <v>150</v>
      </c>
      <c r="O12" s="64" t="s">
        <v>263</v>
      </c>
      <c r="P12" s="64" t="s">
        <v>263</v>
      </c>
      <c r="Q12" s="71" t="s">
        <v>258</v>
      </c>
    </row>
    <row r="13" spans="1:22" ht="21" customHeight="1" x14ac:dyDescent="0.2">
      <c r="A13" s="70" t="s">
        <v>97</v>
      </c>
      <c r="B13" s="69" t="s">
        <v>162</v>
      </c>
      <c r="C13" s="64" t="s">
        <v>149</v>
      </c>
      <c r="D13" s="64" t="s">
        <v>152</v>
      </c>
      <c r="E13" s="64" t="s">
        <v>149</v>
      </c>
      <c r="F13" s="64" t="s">
        <v>260</v>
      </c>
      <c r="G13" s="64" t="s">
        <v>152</v>
      </c>
      <c r="H13" s="64" t="s">
        <v>152</v>
      </c>
      <c r="I13" s="64" t="s">
        <v>149</v>
      </c>
      <c r="J13" s="64" t="s">
        <v>260</v>
      </c>
      <c r="K13" s="64" t="s">
        <v>152</v>
      </c>
      <c r="L13" s="64" t="s">
        <v>152</v>
      </c>
      <c r="M13" s="64" t="s">
        <v>149</v>
      </c>
      <c r="N13" s="64" t="s">
        <v>149</v>
      </c>
      <c r="O13" s="64" t="s">
        <v>263</v>
      </c>
      <c r="P13" s="64" t="s">
        <v>263</v>
      </c>
      <c r="Q13" s="68" t="s">
        <v>266</v>
      </c>
    </row>
    <row r="14" spans="1:22" ht="15" customHeight="1" x14ac:dyDescent="0.2">
      <c r="A14" s="70" t="s">
        <v>98</v>
      </c>
      <c r="B14" s="69" t="s">
        <v>154</v>
      </c>
      <c r="C14" s="64" t="s">
        <v>149</v>
      </c>
      <c r="D14" s="64" t="s">
        <v>152</v>
      </c>
      <c r="E14" s="64" t="s">
        <v>149</v>
      </c>
      <c r="F14" s="64" t="s">
        <v>181</v>
      </c>
      <c r="G14" s="64" t="s">
        <v>152</v>
      </c>
      <c r="H14" s="64" t="s">
        <v>152</v>
      </c>
      <c r="I14" s="64" t="s">
        <v>181</v>
      </c>
      <c r="J14" s="64" t="s">
        <v>181</v>
      </c>
      <c r="K14" s="64" t="s">
        <v>181</v>
      </c>
      <c r="L14" s="64" t="s">
        <v>181</v>
      </c>
      <c r="M14" s="64" t="s">
        <v>180</v>
      </c>
      <c r="N14" s="64" t="s">
        <v>180</v>
      </c>
      <c r="O14" s="64" t="s">
        <v>263</v>
      </c>
      <c r="P14" s="64" t="s">
        <v>263</v>
      </c>
      <c r="Q14" s="71" t="s">
        <v>156</v>
      </c>
    </row>
    <row r="15" spans="1:22" ht="15" customHeight="1" x14ac:dyDescent="0.2">
      <c r="A15" s="70" t="s">
        <v>99</v>
      </c>
      <c r="B15" s="69" t="s">
        <v>355</v>
      </c>
      <c r="C15" s="64" t="s">
        <v>182</v>
      </c>
      <c r="D15" s="64" t="s">
        <v>183</v>
      </c>
      <c r="E15" s="64" t="s">
        <v>182</v>
      </c>
      <c r="F15" s="64" t="s">
        <v>182</v>
      </c>
      <c r="G15" s="64" t="s">
        <v>152</v>
      </c>
      <c r="H15" s="64" t="s">
        <v>152</v>
      </c>
      <c r="I15" s="64" t="s">
        <v>182</v>
      </c>
      <c r="J15" s="64" t="s">
        <v>182</v>
      </c>
      <c r="K15" s="64" t="s">
        <v>182</v>
      </c>
      <c r="L15" s="64" t="s">
        <v>182</v>
      </c>
      <c r="M15" s="64" t="s">
        <v>183</v>
      </c>
      <c r="N15" s="64" t="s">
        <v>183</v>
      </c>
      <c r="O15" s="64" t="s">
        <v>263</v>
      </c>
      <c r="P15" s="64" t="s">
        <v>263</v>
      </c>
      <c r="Q15" s="71" t="s">
        <v>184</v>
      </c>
    </row>
    <row r="16" spans="1:22" ht="15" customHeight="1" x14ac:dyDescent="0.2">
      <c r="A16" s="70" t="s">
        <v>101</v>
      </c>
      <c r="B16" s="69" t="s">
        <v>100</v>
      </c>
      <c r="C16" s="64" t="s">
        <v>149</v>
      </c>
      <c r="D16" s="64" t="s">
        <v>152</v>
      </c>
      <c r="E16" s="64" t="s">
        <v>149</v>
      </c>
      <c r="F16" s="64" t="s">
        <v>149</v>
      </c>
      <c r="G16" s="64" t="s">
        <v>152</v>
      </c>
      <c r="H16" s="64" t="s">
        <v>152</v>
      </c>
      <c r="I16" s="64" t="s">
        <v>149</v>
      </c>
      <c r="J16" s="64" t="s">
        <v>149</v>
      </c>
      <c r="K16" s="64" t="s">
        <v>149</v>
      </c>
      <c r="L16" s="64" t="s">
        <v>149</v>
      </c>
      <c r="M16" s="64" t="s">
        <v>152</v>
      </c>
      <c r="N16" s="64" t="s">
        <v>152</v>
      </c>
      <c r="O16" s="64" t="s">
        <v>263</v>
      </c>
      <c r="P16" s="64" t="s">
        <v>263</v>
      </c>
      <c r="Q16" s="71" t="s">
        <v>309</v>
      </c>
    </row>
    <row r="17" spans="1:19" ht="15" customHeight="1" x14ac:dyDescent="0.2">
      <c r="A17" s="70" t="s">
        <v>185</v>
      </c>
      <c r="B17" s="69" t="s">
        <v>356</v>
      </c>
      <c r="C17" s="64" t="s">
        <v>149</v>
      </c>
      <c r="D17" s="64" t="s">
        <v>152</v>
      </c>
      <c r="E17" s="64" t="s">
        <v>149</v>
      </c>
      <c r="F17" s="64" t="s">
        <v>149</v>
      </c>
      <c r="G17" s="64" t="s">
        <v>152</v>
      </c>
      <c r="H17" s="64" t="s">
        <v>152</v>
      </c>
      <c r="I17" s="64" t="s">
        <v>149</v>
      </c>
      <c r="J17" s="64" t="s">
        <v>149</v>
      </c>
      <c r="K17" s="64" t="s">
        <v>149</v>
      </c>
      <c r="L17" s="64" t="s">
        <v>149</v>
      </c>
      <c r="M17" s="64" t="s">
        <v>152</v>
      </c>
      <c r="N17" s="64" t="s">
        <v>152</v>
      </c>
      <c r="O17" s="64" t="s">
        <v>263</v>
      </c>
      <c r="P17" s="64" t="s">
        <v>263</v>
      </c>
      <c r="Q17" s="71" t="s">
        <v>309</v>
      </c>
    </row>
    <row r="18" spans="1:19" ht="15" customHeight="1" x14ac:dyDescent="0.2">
      <c r="A18" s="70" t="s">
        <v>102</v>
      </c>
      <c r="B18" s="69" t="s">
        <v>104</v>
      </c>
      <c r="C18" s="64" t="s">
        <v>152</v>
      </c>
      <c r="D18" s="64" t="s">
        <v>152</v>
      </c>
      <c r="E18" s="64" t="s">
        <v>152</v>
      </c>
      <c r="F18" s="64" t="s">
        <v>152</v>
      </c>
      <c r="G18" s="64" t="s">
        <v>152</v>
      </c>
      <c r="H18" s="64" t="s">
        <v>152</v>
      </c>
      <c r="I18" s="64" t="s">
        <v>152</v>
      </c>
      <c r="J18" s="64" t="s">
        <v>152</v>
      </c>
      <c r="K18" s="64" t="s">
        <v>152</v>
      </c>
      <c r="L18" s="64" t="s">
        <v>152</v>
      </c>
      <c r="M18" s="64" t="s">
        <v>150</v>
      </c>
      <c r="N18" s="64" t="s">
        <v>150</v>
      </c>
      <c r="O18" s="64" t="s">
        <v>263</v>
      </c>
      <c r="P18" s="64" t="s">
        <v>263</v>
      </c>
      <c r="Q18" s="71"/>
    </row>
    <row r="19" spans="1:19" x14ac:dyDescent="0.2">
      <c r="A19" s="70" t="s">
        <v>186</v>
      </c>
      <c r="B19" s="69" t="s">
        <v>155</v>
      </c>
      <c r="C19" s="64" t="s">
        <v>152</v>
      </c>
      <c r="D19" s="64" t="s">
        <v>152</v>
      </c>
      <c r="E19" s="64" t="s">
        <v>152</v>
      </c>
      <c r="F19" s="64" t="s">
        <v>152</v>
      </c>
      <c r="G19" s="64" t="s">
        <v>152</v>
      </c>
      <c r="H19" s="64" t="s">
        <v>152</v>
      </c>
      <c r="I19" s="64" t="s">
        <v>152</v>
      </c>
      <c r="J19" s="64" t="s">
        <v>152</v>
      </c>
      <c r="K19" s="64" t="s">
        <v>152</v>
      </c>
      <c r="L19" s="64" t="s">
        <v>152</v>
      </c>
      <c r="M19" s="64" t="s">
        <v>150</v>
      </c>
      <c r="N19" s="64" t="s">
        <v>150</v>
      </c>
      <c r="O19" s="64" t="s">
        <v>263</v>
      </c>
      <c r="P19" s="64" t="s">
        <v>263</v>
      </c>
      <c r="Q19" s="71"/>
    </row>
    <row r="20" spans="1:19" x14ac:dyDescent="0.2">
      <c r="A20" s="70" t="s">
        <v>187</v>
      </c>
      <c r="B20" s="69" t="s">
        <v>188</v>
      </c>
      <c r="C20" s="64" t="s">
        <v>183</v>
      </c>
      <c r="D20" s="64" t="s">
        <v>183</v>
      </c>
      <c r="E20" s="64" t="s">
        <v>152</v>
      </c>
      <c r="F20" s="64" t="s">
        <v>152</v>
      </c>
      <c r="G20" s="64" t="s">
        <v>152</v>
      </c>
      <c r="H20" s="64" t="s">
        <v>152</v>
      </c>
      <c r="I20" s="64" t="s">
        <v>150</v>
      </c>
      <c r="J20" s="64" t="s">
        <v>150</v>
      </c>
      <c r="K20" s="64" t="s">
        <v>150</v>
      </c>
      <c r="L20" s="64" t="s">
        <v>150</v>
      </c>
      <c r="M20" s="64" t="s">
        <v>149</v>
      </c>
      <c r="N20" s="64" t="s">
        <v>268</v>
      </c>
      <c r="O20" s="64" t="s">
        <v>263</v>
      </c>
      <c r="P20" s="64" t="s">
        <v>263</v>
      </c>
      <c r="Q20" s="71" t="s">
        <v>189</v>
      </c>
    </row>
    <row r="21" spans="1:19" x14ac:dyDescent="0.2">
      <c r="A21" s="70" t="s">
        <v>190</v>
      </c>
      <c r="B21" s="69" t="s">
        <v>122</v>
      </c>
      <c r="C21" s="64" t="s">
        <v>152</v>
      </c>
      <c r="D21" s="64" t="s">
        <v>152</v>
      </c>
      <c r="E21" s="64" t="s">
        <v>152</v>
      </c>
      <c r="F21" s="64" t="s">
        <v>152</v>
      </c>
      <c r="G21" s="64" t="s">
        <v>152</v>
      </c>
      <c r="H21" s="64" t="s">
        <v>152</v>
      </c>
      <c r="I21" s="64" t="s">
        <v>152</v>
      </c>
      <c r="J21" s="64" t="s">
        <v>152</v>
      </c>
      <c r="K21" s="64" t="s">
        <v>152</v>
      </c>
      <c r="L21" s="64" t="s">
        <v>152</v>
      </c>
      <c r="M21" s="64" t="s">
        <v>150</v>
      </c>
      <c r="N21" s="64" t="s">
        <v>150</v>
      </c>
      <c r="O21" s="64" t="s">
        <v>263</v>
      </c>
      <c r="P21" s="64" t="s">
        <v>263</v>
      </c>
      <c r="Q21" s="71" t="s">
        <v>341</v>
      </c>
    </row>
    <row r="22" spans="1:19" x14ac:dyDescent="0.2">
      <c r="A22" s="70" t="s">
        <v>53</v>
      </c>
      <c r="B22" s="69" t="s">
        <v>191</v>
      </c>
      <c r="C22" s="64" t="s">
        <v>152</v>
      </c>
      <c r="D22" s="64" t="s">
        <v>152</v>
      </c>
      <c r="E22" s="64" t="s">
        <v>152</v>
      </c>
      <c r="F22" s="64" t="s">
        <v>152</v>
      </c>
      <c r="G22" s="64" t="s">
        <v>152</v>
      </c>
      <c r="H22" s="64" t="s">
        <v>152</v>
      </c>
      <c r="I22" s="64" t="s">
        <v>150</v>
      </c>
      <c r="J22" s="64" t="s">
        <v>150</v>
      </c>
      <c r="K22" s="64" t="s">
        <v>150</v>
      </c>
      <c r="L22" s="64" t="s">
        <v>150</v>
      </c>
      <c r="M22" s="64" t="s">
        <v>152</v>
      </c>
      <c r="N22" s="64" t="s">
        <v>152</v>
      </c>
      <c r="O22" s="64" t="s">
        <v>263</v>
      </c>
      <c r="P22" s="64" t="s">
        <v>263</v>
      </c>
      <c r="Q22" s="71" t="s">
        <v>192</v>
      </c>
    </row>
    <row r="23" spans="1:19" x14ac:dyDescent="0.2">
      <c r="A23" s="72" t="s">
        <v>54</v>
      </c>
      <c r="B23" s="81" t="s">
        <v>193</v>
      </c>
      <c r="C23" s="64" t="s">
        <v>194</v>
      </c>
      <c r="D23" s="64" t="s">
        <v>194</v>
      </c>
      <c r="E23" s="64" t="s">
        <v>194</v>
      </c>
      <c r="F23" s="64" t="s">
        <v>194</v>
      </c>
      <c r="G23" s="64" t="s">
        <v>152</v>
      </c>
      <c r="H23" s="64" t="s">
        <v>152</v>
      </c>
      <c r="I23" s="64" t="s">
        <v>195</v>
      </c>
      <c r="J23" s="64" t="s">
        <v>195</v>
      </c>
      <c r="K23" s="64" t="s">
        <v>195</v>
      </c>
      <c r="L23" s="64" t="s">
        <v>195</v>
      </c>
      <c r="M23" s="64" t="s">
        <v>194</v>
      </c>
      <c r="N23" s="64" t="s">
        <v>194</v>
      </c>
      <c r="O23" s="64" t="s">
        <v>263</v>
      </c>
      <c r="P23" s="64" t="s">
        <v>263</v>
      </c>
      <c r="Q23" s="73" t="s">
        <v>192</v>
      </c>
    </row>
    <row r="24" spans="1:19" ht="21" x14ac:dyDescent="0.2">
      <c r="A24" s="65"/>
      <c r="B24" s="65"/>
      <c r="C24" s="65"/>
      <c r="D24" s="65"/>
      <c r="E24" s="65"/>
      <c r="F24" s="65"/>
      <c r="G24" s="65"/>
      <c r="H24" s="65"/>
      <c r="I24" s="65"/>
      <c r="J24" s="65"/>
      <c r="K24" s="65"/>
      <c r="L24" s="65"/>
      <c r="M24" s="65"/>
      <c r="N24" s="65"/>
      <c r="O24" s="65"/>
      <c r="P24" s="65"/>
      <c r="Q24" s="65"/>
      <c r="R24" s="179"/>
      <c r="S24" s="179"/>
    </row>
    <row r="25" spans="1:19" ht="21" x14ac:dyDescent="0.2">
      <c r="A25" s="311" t="s">
        <v>196</v>
      </c>
      <c r="B25" s="312"/>
      <c r="C25" s="82"/>
      <c r="D25" s="82"/>
      <c r="E25" s="82"/>
      <c r="F25" s="82"/>
      <c r="G25" s="82"/>
      <c r="H25" s="82"/>
      <c r="I25" s="82"/>
      <c r="J25" s="82"/>
      <c r="K25" s="82"/>
      <c r="L25" s="82"/>
      <c r="M25" s="82"/>
      <c r="N25" s="82"/>
      <c r="O25" s="82"/>
      <c r="P25" s="82"/>
      <c r="Q25" s="83"/>
      <c r="R25" s="179"/>
      <c r="S25" s="179"/>
    </row>
    <row r="26" spans="1:19" ht="15" customHeight="1" x14ac:dyDescent="0.2">
      <c r="A26" s="70" t="s">
        <v>197</v>
      </c>
      <c r="B26" s="69" t="s">
        <v>123</v>
      </c>
      <c r="C26" s="64" t="s">
        <v>149</v>
      </c>
      <c r="D26" s="64" t="s">
        <v>152</v>
      </c>
      <c r="E26" s="64" t="s">
        <v>149</v>
      </c>
      <c r="F26" s="64" t="s">
        <v>149</v>
      </c>
      <c r="G26" s="64" t="s">
        <v>152</v>
      </c>
      <c r="H26" s="64" t="s">
        <v>152</v>
      </c>
      <c r="I26" s="64" t="s">
        <v>149</v>
      </c>
      <c r="J26" s="64" t="s">
        <v>149</v>
      </c>
      <c r="K26" s="64" t="s">
        <v>149</v>
      </c>
      <c r="L26" s="64" t="s">
        <v>149</v>
      </c>
      <c r="M26" s="64" t="s">
        <v>152</v>
      </c>
      <c r="N26" s="64" t="s">
        <v>152</v>
      </c>
      <c r="O26" s="64" t="s">
        <v>152</v>
      </c>
      <c r="P26" s="64" t="s">
        <v>152</v>
      </c>
      <c r="Q26" s="71" t="s">
        <v>124</v>
      </c>
    </row>
    <row r="27" spans="1:19" ht="19" x14ac:dyDescent="0.2">
      <c r="A27" s="70" t="s">
        <v>198</v>
      </c>
      <c r="B27" s="69" t="s">
        <v>125</v>
      </c>
      <c r="C27" s="64" t="s">
        <v>180</v>
      </c>
      <c r="D27" s="64" t="s">
        <v>180</v>
      </c>
      <c r="E27" s="64" t="s">
        <v>180</v>
      </c>
      <c r="F27" s="64" t="s">
        <v>180</v>
      </c>
      <c r="G27" s="64" t="s">
        <v>152</v>
      </c>
      <c r="H27" s="64" t="s">
        <v>152</v>
      </c>
      <c r="I27" s="64" t="s">
        <v>180</v>
      </c>
      <c r="J27" s="64" t="s">
        <v>180</v>
      </c>
      <c r="K27" s="64" t="s">
        <v>180</v>
      </c>
      <c r="L27" s="64" t="s">
        <v>180</v>
      </c>
      <c r="M27" s="64" t="s">
        <v>181</v>
      </c>
      <c r="N27" s="64" t="s">
        <v>181</v>
      </c>
      <c r="O27" s="64" t="s">
        <v>152</v>
      </c>
      <c r="P27" s="64" t="s">
        <v>152</v>
      </c>
      <c r="Q27" s="71" t="s">
        <v>225</v>
      </c>
    </row>
    <row r="28" spans="1:19" ht="19" x14ac:dyDescent="0.2">
      <c r="A28" s="72" t="s">
        <v>199</v>
      </c>
      <c r="B28" s="101" t="s">
        <v>269</v>
      </c>
      <c r="C28" s="64" t="s">
        <v>183</v>
      </c>
      <c r="D28" s="64" t="s">
        <v>183</v>
      </c>
      <c r="E28" s="64" t="s">
        <v>183</v>
      </c>
      <c r="F28" s="64" t="s">
        <v>183</v>
      </c>
      <c r="G28" s="64" t="s">
        <v>152</v>
      </c>
      <c r="H28" s="64" t="s">
        <v>152</v>
      </c>
      <c r="I28" s="64" t="s">
        <v>183</v>
      </c>
      <c r="J28" s="64" t="s">
        <v>183</v>
      </c>
      <c r="K28" s="64" t="s">
        <v>183</v>
      </c>
      <c r="L28" s="64" t="s">
        <v>183</v>
      </c>
      <c r="M28" s="64" t="s">
        <v>183</v>
      </c>
      <c r="N28" s="64" t="s">
        <v>183</v>
      </c>
      <c r="O28" s="64" t="s">
        <v>152</v>
      </c>
      <c r="P28" s="64" t="s">
        <v>152</v>
      </c>
      <c r="Q28" s="73" t="s">
        <v>310</v>
      </c>
    </row>
    <row r="29" spans="1:19" s="183" customFormat="1" x14ac:dyDescent="0.2">
      <c r="A29" s="87"/>
      <c r="B29" s="76"/>
      <c r="C29" s="66"/>
      <c r="D29" s="66"/>
      <c r="E29" s="66"/>
      <c r="F29" s="66"/>
      <c r="G29" s="66"/>
      <c r="H29" s="66"/>
      <c r="I29" s="66"/>
      <c r="J29" s="66"/>
      <c r="K29" s="66"/>
      <c r="L29" s="66"/>
      <c r="M29" s="66"/>
      <c r="N29" s="66"/>
      <c r="O29" s="66"/>
      <c r="P29" s="66"/>
      <c r="Q29" s="84"/>
    </row>
    <row r="30" spans="1:19" ht="21" x14ac:dyDescent="0.2">
      <c r="A30" s="311" t="s">
        <v>200</v>
      </c>
      <c r="B30" s="312"/>
      <c r="C30" s="82"/>
      <c r="D30" s="82"/>
      <c r="E30" s="82"/>
      <c r="F30" s="82"/>
      <c r="G30" s="82"/>
      <c r="H30" s="82"/>
      <c r="I30" s="82"/>
      <c r="J30" s="82"/>
      <c r="K30" s="82"/>
      <c r="L30" s="82"/>
      <c r="M30" s="82"/>
      <c r="N30" s="82"/>
      <c r="O30" s="82"/>
      <c r="P30" s="82"/>
      <c r="Q30" s="83"/>
      <c r="R30" s="179"/>
      <c r="S30" s="179"/>
    </row>
    <row r="31" spans="1:19" ht="15" customHeight="1" x14ac:dyDescent="0.2">
      <c r="A31" s="70" t="s">
        <v>201</v>
      </c>
      <c r="B31" s="69" t="s">
        <v>361</v>
      </c>
      <c r="C31" s="66"/>
      <c r="D31" s="66"/>
      <c r="E31" s="66"/>
      <c r="F31" s="66"/>
      <c r="G31" s="66"/>
      <c r="H31" s="66"/>
      <c r="I31" s="66"/>
      <c r="J31" s="66"/>
      <c r="K31" s="66"/>
      <c r="L31" s="66"/>
      <c r="M31" s="66"/>
      <c r="N31" s="66"/>
      <c r="O31" s="66"/>
      <c r="P31" s="66"/>
      <c r="Q31" s="71" t="s">
        <v>340</v>
      </c>
    </row>
    <row r="32" spans="1:19" ht="15" customHeight="1" x14ac:dyDescent="0.2">
      <c r="A32" s="70" t="s">
        <v>202</v>
      </c>
      <c r="B32" s="69" t="s">
        <v>362</v>
      </c>
      <c r="C32" s="66"/>
      <c r="D32" s="66"/>
      <c r="E32" s="66"/>
      <c r="F32" s="66"/>
      <c r="G32" s="66"/>
      <c r="H32" s="66"/>
      <c r="I32" s="66"/>
      <c r="J32" s="66"/>
      <c r="K32" s="66"/>
      <c r="L32" s="66"/>
      <c r="M32" s="66"/>
      <c r="N32" s="66"/>
      <c r="O32" s="66"/>
      <c r="P32" s="66"/>
      <c r="Q32" s="194" t="s">
        <v>158</v>
      </c>
    </row>
    <row r="33" spans="1:30" ht="15" customHeight="1" x14ac:dyDescent="0.2">
      <c r="A33" s="70" t="s">
        <v>203</v>
      </c>
      <c r="B33" s="69" t="s">
        <v>363</v>
      </c>
      <c r="C33" s="66"/>
      <c r="D33" s="66"/>
      <c r="E33" s="66"/>
      <c r="F33" s="66"/>
      <c r="G33" s="66"/>
      <c r="H33" s="66"/>
      <c r="I33" s="66"/>
      <c r="J33" s="66"/>
      <c r="K33" s="66"/>
      <c r="L33" s="66"/>
      <c r="M33" s="66"/>
      <c r="N33" s="66"/>
      <c r="O33" s="66"/>
      <c r="P33" s="66"/>
      <c r="Q33" s="71" t="s">
        <v>157</v>
      </c>
    </row>
    <row r="34" spans="1:30" ht="15" customHeight="1" x14ac:dyDescent="0.2">
      <c r="A34" s="72" t="s">
        <v>121</v>
      </c>
      <c r="B34" s="81" t="s">
        <v>204</v>
      </c>
      <c r="C34" s="85"/>
      <c r="D34" s="85"/>
      <c r="E34" s="85"/>
      <c r="F34" s="85"/>
      <c r="G34" s="85"/>
      <c r="H34" s="85"/>
      <c r="I34" s="85"/>
      <c r="J34" s="85"/>
      <c r="K34" s="85"/>
      <c r="L34" s="85"/>
      <c r="M34" s="85"/>
      <c r="N34" s="85"/>
      <c r="O34" s="85"/>
      <c r="P34" s="85"/>
      <c r="Q34" s="86"/>
      <c r="R34" s="66"/>
      <c r="S34" s="66"/>
      <c r="T34" s="66"/>
      <c r="U34" s="66"/>
      <c r="V34" s="66"/>
      <c r="W34" s="66"/>
      <c r="X34" s="66"/>
      <c r="Y34" s="66"/>
      <c r="Z34" s="66"/>
      <c r="AA34" s="183"/>
      <c r="AB34" s="183"/>
      <c r="AC34" s="183"/>
      <c r="AD34" s="183"/>
    </row>
    <row r="35" spans="1:30" x14ac:dyDescent="0.2">
      <c r="A35" s="87"/>
      <c r="B35" s="69"/>
      <c r="C35" s="66"/>
      <c r="D35" s="66"/>
      <c r="E35" s="66"/>
      <c r="F35" s="66"/>
      <c r="G35" s="66"/>
      <c r="H35" s="66"/>
      <c r="I35" s="66"/>
      <c r="J35" s="66"/>
      <c r="K35" s="66"/>
      <c r="L35" s="66"/>
      <c r="M35" s="66"/>
      <c r="N35" s="66"/>
      <c r="O35" s="66"/>
      <c r="P35" s="66"/>
      <c r="Q35" s="88"/>
      <c r="R35" s="66"/>
      <c r="S35" s="66"/>
      <c r="T35" s="66"/>
      <c r="U35" s="66"/>
      <c r="V35" s="66"/>
      <c r="W35" s="66"/>
      <c r="X35" s="66"/>
      <c r="Y35" s="66"/>
      <c r="Z35" s="66"/>
      <c r="AA35" s="183"/>
      <c r="AB35" s="183"/>
      <c r="AC35" s="183"/>
      <c r="AD35" s="183"/>
    </row>
    <row r="36" spans="1:30" ht="21" customHeight="1" x14ac:dyDescent="0.2">
      <c r="A36" s="311" t="s">
        <v>205</v>
      </c>
      <c r="B36" s="312"/>
      <c r="C36" s="74"/>
      <c r="D36" s="74"/>
      <c r="E36" s="74"/>
      <c r="F36" s="74"/>
      <c r="G36" s="74"/>
      <c r="H36" s="74"/>
      <c r="I36" s="74"/>
      <c r="J36" s="74"/>
      <c r="K36" s="74"/>
      <c r="L36" s="74"/>
      <c r="M36" s="74"/>
      <c r="N36" s="74"/>
      <c r="O36" s="74"/>
      <c r="P36" s="74"/>
      <c r="Q36" s="75"/>
    </row>
    <row r="37" spans="1:30" ht="15" customHeight="1" x14ac:dyDescent="0.2">
      <c r="A37" s="70" t="s">
        <v>79</v>
      </c>
      <c r="B37" s="69" t="s">
        <v>71</v>
      </c>
      <c r="C37" s="66"/>
      <c r="D37" s="66"/>
      <c r="E37" s="66"/>
      <c r="F37" s="66"/>
      <c r="G37" s="66"/>
      <c r="H37" s="66"/>
      <c r="I37" s="66"/>
      <c r="J37" s="66"/>
      <c r="K37" s="66"/>
      <c r="L37" s="66"/>
      <c r="M37" s="66"/>
      <c r="N37" s="66"/>
      <c r="O37" s="66"/>
      <c r="P37" s="66"/>
      <c r="Q37" s="71" t="s">
        <v>160</v>
      </c>
    </row>
    <row r="38" spans="1:30" ht="15" customHeight="1" x14ac:dyDescent="0.2">
      <c r="A38" s="72" t="s">
        <v>55</v>
      </c>
      <c r="B38" s="81" t="s">
        <v>213</v>
      </c>
      <c r="C38" s="81"/>
      <c r="D38" s="81"/>
      <c r="E38" s="81"/>
      <c r="F38" s="81"/>
      <c r="G38" s="81"/>
      <c r="H38" s="81"/>
      <c r="I38" s="81"/>
      <c r="J38" s="81"/>
      <c r="K38" s="81"/>
      <c r="L38" s="81"/>
      <c r="M38" s="81"/>
      <c r="N38" s="81"/>
      <c r="O38" s="81"/>
      <c r="P38" s="81"/>
      <c r="Q38" s="73" t="s">
        <v>214</v>
      </c>
    </row>
    <row r="39" spans="1:30" s="183" customFormat="1" x14ac:dyDescent="0.2">
      <c r="A39" s="87"/>
      <c r="B39" s="69"/>
      <c r="C39" s="69"/>
      <c r="D39" s="69"/>
      <c r="E39" s="69"/>
      <c r="F39" s="69"/>
      <c r="G39" s="69"/>
      <c r="H39" s="69"/>
      <c r="I39" s="69"/>
      <c r="J39" s="69"/>
      <c r="K39" s="69"/>
      <c r="L39" s="69"/>
      <c r="M39" s="69"/>
      <c r="N39" s="69"/>
      <c r="O39" s="69"/>
      <c r="P39" s="69"/>
      <c r="Q39" s="84"/>
    </row>
    <row r="40" spans="1:30" s="184" customFormat="1" ht="21" customHeight="1" x14ac:dyDescent="0.2">
      <c r="A40" s="305" t="s">
        <v>206</v>
      </c>
      <c r="B40" s="306"/>
      <c r="C40" s="89"/>
      <c r="D40" s="89"/>
      <c r="E40" s="89"/>
      <c r="F40" s="89"/>
      <c r="G40" s="89"/>
      <c r="H40" s="89"/>
      <c r="I40" s="89"/>
      <c r="J40" s="89"/>
      <c r="K40" s="89"/>
      <c r="L40" s="89"/>
      <c r="M40" s="89"/>
      <c r="N40" s="89"/>
      <c r="O40" s="89"/>
      <c r="P40" s="89"/>
      <c r="Q40" s="90"/>
    </row>
    <row r="41" spans="1:30" s="184" customFormat="1" ht="19" x14ac:dyDescent="0.2">
      <c r="A41" s="91" t="s">
        <v>207</v>
      </c>
      <c r="B41" s="178" t="s">
        <v>215</v>
      </c>
      <c r="C41" s="93" t="s">
        <v>150</v>
      </c>
      <c r="D41" s="93" t="s">
        <v>152</v>
      </c>
      <c r="E41" s="93" t="s">
        <v>150</v>
      </c>
      <c r="F41" s="93" t="s">
        <v>150</v>
      </c>
      <c r="G41" s="93" t="s">
        <v>152</v>
      </c>
      <c r="H41" s="93" t="s">
        <v>152</v>
      </c>
      <c r="I41" s="93" t="s">
        <v>150</v>
      </c>
      <c r="J41" s="93" t="s">
        <v>150</v>
      </c>
      <c r="K41" s="93" t="s">
        <v>150</v>
      </c>
      <c r="L41" s="93" t="s">
        <v>150</v>
      </c>
      <c r="M41" s="93" t="s">
        <v>150</v>
      </c>
      <c r="N41" s="93" t="s">
        <v>150</v>
      </c>
      <c r="O41" s="93" t="s">
        <v>152</v>
      </c>
      <c r="P41" s="93" t="s">
        <v>152</v>
      </c>
      <c r="Q41" s="94" t="s">
        <v>216</v>
      </c>
    </row>
    <row r="42" spans="1:30" s="184" customFormat="1" ht="15" customHeight="1" x14ac:dyDescent="0.2">
      <c r="A42" s="91" t="s">
        <v>208</v>
      </c>
      <c r="B42" s="92" t="s">
        <v>217</v>
      </c>
      <c r="C42" s="93" t="s">
        <v>218</v>
      </c>
      <c r="D42" s="93" t="s">
        <v>218</v>
      </c>
      <c r="E42" s="93" t="s">
        <v>218</v>
      </c>
      <c r="F42" s="93" t="s">
        <v>218</v>
      </c>
      <c r="G42" s="93" t="s">
        <v>152</v>
      </c>
      <c r="H42" s="93" t="s">
        <v>152</v>
      </c>
      <c r="I42" s="93" t="s">
        <v>218</v>
      </c>
      <c r="J42" s="93" t="s">
        <v>218</v>
      </c>
      <c r="K42" s="93" t="s">
        <v>218</v>
      </c>
      <c r="L42" s="93" t="s">
        <v>218</v>
      </c>
      <c r="M42" s="93" t="s">
        <v>219</v>
      </c>
      <c r="N42" s="93" t="s">
        <v>219</v>
      </c>
      <c r="O42" s="93" t="s">
        <v>152</v>
      </c>
      <c r="P42" s="93" t="s">
        <v>152</v>
      </c>
      <c r="Q42" s="94" t="s">
        <v>220</v>
      </c>
    </row>
    <row r="43" spans="1:30" s="184" customFormat="1" ht="15" customHeight="1" x14ac:dyDescent="0.2">
      <c r="A43" s="91" t="s">
        <v>209</v>
      </c>
      <c r="B43" s="92" t="s">
        <v>221</v>
      </c>
      <c r="C43" s="93" t="s">
        <v>218</v>
      </c>
      <c r="D43" s="93" t="s">
        <v>218</v>
      </c>
      <c r="E43" s="93" t="s">
        <v>218</v>
      </c>
      <c r="F43" s="93" t="s">
        <v>218</v>
      </c>
      <c r="G43" s="93" t="s">
        <v>152</v>
      </c>
      <c r="H43" s="93" t="s">
        <v>152</v>
      </c>
      <c r="I43" s="93" t="s">
        <v>218</v>
      </c>
      <c r="J43" s="93" t="s">
        <v>218</v>
      </c>
      <c r="K43" s="93" t="s">
        <v>218</v>
      </c>
      <c r="L43" s="93" t="s">
        <v>218</v>
      </c>
      <c r="M43" s="93" t="s">
        <v>219</v>
      </c>
      <c r="N43" s="93" t="s">
        <v>219</v>
      </c>
      <c r="O43" s="93" t="s">
        <v>152</v>
      </c>
      <c r="P43" s="93" t="s">
        <v>152</v>
      </c>
      <c r="Q43" s="94" t="s">
        <v>222</v>
      </c>
    </row>
    <row r="44" spans="1:30" s="184" customFormat="1" ht="15" customHeight="1" x14ac:dyDescent="0.2">
      <c r="A44" s="98" t="s">
        <v>261</v>
      </c>
      <c r="B44" s="92" t="s">
        <v>262</v>
      </c>
      <c r="C44" s="93" t="s">
        <v>263</v>
      </c>
      <c r="D44" s="93" t="s">
        <v>263</v>
      </c>
      <c r="E44" s="93" t="s">
        <v>263</v>
      </c>
      <c r="F44" s="93" t="s">
        <v>263</v>
      </c>
      <c r="G44" s="93" t="s">
        <v>263</v>
      </c>
      <c r="H44" s="93" t="s">
        <v>263</v>
      </c>
      <c r="I44" s="93" t="s">
        <v>263</v>
      </c>
      <c r="J44" s="93" t="s">
        <v>263</v>
      </c>
      <c r="K44" s="93" t="s">
        <v>263</v>
      </c>
      <c r="L44" s="93" t="s">
        <v>263</v>
      </c>
      <c r="M44" s="93" t="s">
        <v>264</v>
      </c>
      <c r="N44" s="93" t="s">
        <v>264</v>
      </c>
      <c r="O44" s="93" t="s">
        <v>263</v>
      </c>
      <c r="P44" s="93" t="s">
        <v>263</v>
      </c>
      <c r="Q44" s="94" t="s">
        <v>385</v>
      </c>
    </row>
    <row r="45" spans="1:30" s="184" customFormat="1" ht="19" x14ac:dyDescent="0.2">
      <c r="A45" s="99" t="s">
        <v>267</v>
      </c>
      <c r="B45" s="103" t="s">
        <v>386</v>
      </c>
      <c r="C45" s="307" t="s">
        <v>223</v>
      </c>
      <c r="D45" s="307"/>
      <c r="E45" s="307"/>
      <c r="F45" s="307"/>
      <c r="G45" s="307"/>
      <c r="H45" s="307"/>
      <c r="I45" s="307"/>
      <c r="J45" s="307"/>
      <c r="K45" s="307"/>
      <c r="L45" s="307"/>
      <c r="M45" s="307"/>
      <c r="N45" s="307"/>
      <c r="O45" s="307"/>
      <c r="P45" s="307"/>
      <c r="Q45" s="308"/>
    </row>
    <row r="47" spans="1:30" ht="21" customHeight="1" x14ac:dyDescent="0.2">
      <c r="A47" s="311" t="s">
        <v>210</v>
      </c>
      <c r="B47" s="312"/>
      <c r="C47" s="74"/>
      <c r="D47" s="74"/>
      <c r="E47" s="74"/>
      <c r="F47" s="74"/>
      <c r="G47" s="74"/>
      <c r="H47" s="74"/>
      <c r="I47" s="74"/>
      <c r="J47" s="74"/>
      <c r="K47" s="74"/>
      <c r="L47" s="74"/>
      <c r="M47" s="74"/>
      <c r="N47" s="74"/>
      <c r="O47" s="74"/>
      <c r="P47" s="74"/>
      <c r="Q47" s="75"/>
    </row>
    <row r="48" spans="1:30" ht="15" customHeight="1" x14ac:dyDescent="0.2">
      <c r="A48" s="72"/>
      <c r="B48" s="81" t="s">
        <v>387</v>
      </c>
      <c r="C48" s="85"/>
      <c r="D48" s="85"/>
      <c r="E48" s="85"/>
      <c r="F48" s="85"/>
      <c r="G48" s="85"/>
      <c r="H48" s="85"/>
      <c r="I48" s="85"/>
      <c r="J48" s="85"/>
      <c r="K48" s="85"/>
      <c r="L48" s="85"/>
      <c r="M48" s="85"/>
      <c r="N48" s="85"/>
      <c r="O48" s="85"/>
      <c r="P48" s="85"/>
      <c r="Q48" s="73" t="s">
        <v>388</v>
      </c>
    </row>
    <row r="49" spans="1:17" ht="15" customHeight="1" x14ac:dyDescent="0.2"/>
    <row r="50" spans="1:17" ht="21" customHeight="1" x14ac:dyDescent="0.2">
      <c r="A50" s="309" t="s">
        <v>253</v>
      </c>
      <c r="B50" s="310"/>
      <c r="C50" s="97"/>
      <c r="D50" s="97"/>
      <c r="E50" s="97"/>
      <c r="F50" s="97"/>
      <c r="G50" s="97"/>
      <c r="H50" s="97"/>
      <c r="I50" s="97"/>
      <c r="J50" s="97"/>
      <c r="K50" s="97"/>
      <c r="L50" s="97"/>
      <c r="M50" s="97"/>
      <c r="N50" s="97"/>
      <c r="O50" s="97"/>
      <c r="P50" s="97"/>
      <c r="Q50" s="185"/>
    </row>
    <row r="51" spans="1:17" ht="15" customHeight="1" x14ac:dyDescent="0.2">
      <c r="A51" s="186"/>
      <c r="B51" s="190" t="s">
        <v>254</v>
      </c>
      <c r="C51" s="187" t="s">
        <v>256</v>
      </c>
      <c r="D51" s="187" t="s">
        <v>256</v>
      </c>
      <c r="E51" s="187" t="s">
        <v>256</v>
      </c>
      <c r="F51" s="187" t="s">
        <v>257</v>
      </c>
      <c r="G51" s="93" t="s">
        <v>152</v>
      </c>
      <c r="H51" s="93" t="s">
        <v>152</v>
      </c>
      <c r="I51" s="187" t="s">
        <v>256</v>
      </c>
      <c r="J51" s="187" t="s">
        <v>257</v>
      </c>
      <c r="K51" s="187" t="s">
        <v>256</v>
      </c>
      <c r="L51" s="187" t="s">
        <v>257</v>
      </c>
      <c r="M51" s="93" t="s">
        <v>152</v>
      </c>
      <c r="N51" s="93" t="s">
        <v>152</v>
      </c>
      <c r="O51" s="93" t="s">
        <v>152</v>
      </c>
      <c r="P51" s="93" t="s">
        <v>152</v>
      </c>
      <c r="Q51" s="188"/>
    </row>
    <row r="52" spans="1:17" ht="15" customHeight="1" x14ac:dyDescent="0.2">
      <c r="A52" s="192"/>
      <c r="B52" s="193" t="s">
        <v>255</v>
      </c>
      <c r="C52" s="93" t="s">
        <v>152</v>
      </c>
      <c r="D52" s="93" t="s">
        <v>152</v>
      </c>
      <c r="E52" s="93" t="s">
        <v>152</v>
      </c>
      <c r="F52" s="93" t="s">
        <v>152</v>
      </c>
      <c r="G52" s="93" t="s">
        <v>152</v>
      </c>
      <c r="H52" s="93" t="s">
        <v>152</v>
      </c>
      <c r="I52" s="93" t="s">
        <v>152</v>
      </c>
      <c r="J52" s="93" t="s">
        <v>152</v>
      </c>
      <c r="K52" s="93" t="s">
        <v>152</v>
      </c>
      <c r="L52" s="93" t="s">
        <v>152</v>
      </c>
      <c r="M52" s="187" t="s">
        <v>256</v>
      </c>
      <c r="N52" s="187" t="s">
        <v>256</v>
      </c>
      <c r="O52" s="93" t="s">
        <v>152</v>
      </c>
      <c r="P52" s="93" t="s">
        <v>152</v>
      </c>
      <c r="Q52" s="195" t="s">
        <v>259</v>
      </c>
    </row>
    <row r="53" spans="1:17" ht="15" customHeight="1" x14ac:dyDescent="0.2">
      <c r="C53" s="189"/>
      <c r="D53" s="189"/>
      <c r="E53" s="189"/>
      <c r="F53" s="189"/>
      <c r="G53" s="189"/>
      <c r="H53" s="189"/>
      <c r="I53" s="189"/>
      <c r="J53" s="189"/>
      <c r="K53" s="189"/>
      <c r="L53" s="189"/>
      <c r="M53" s="189"/>
      <c r="N53" s="189"/>
      <c r="O53" s="189"/>
      <c r="P53" s="189"/>
    </row>
    <row r="54" spans="1:17" ht="15" customHeight="1" x14ac:dyDescent="0.2"/>
    <row r="55" spans="1:17" ht="15" customHeight="1" x14ac:dyDescent="0.2"/>
    <row r="56" spans="1:17" ht="15" customHeight="1" x14ac:dyDescent="0.2"/>
    <row r="58" spans="1:17" ht="22.5" customHeight="1" x14ac:dyDescent="0.2"/>
    <row r="59" spans="1:17" ht="22.5" customHeight="1" x14ac:dyDescent="0.2"/>
    <row r="60" spans="1:17" ht="33.75" customHeight="1" x14ac:dyDescent="0.2"/>
    <row r="61" spans="1:17" ht="33.75" customHeight="1" x14ac:dyDescent="0.2"/>
    <row r="66" ht="17.25" customHeight="1" x14ac:dyDescent="0.2"/>
    <row r="67" ht="33.75" customHeight="1" x14ac:dyDescent="0.2"/>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D4" sqref="D4"/>
    </sheetView>
  </sheetViews>
  <sheetFormatPr defaultColWidth="9" defaultRowHeight="13" x14ac:dyDescent="0.2"/>
  <cols>
    <col min="1" max="2" width="15.7265625" style="6" customWidth="1"/>
    <col min="3" max="3" width="28.36328125" style="6" customWidth="1"/>
    <col min="4" max="6" width="15.7265625" style="6" customWidth="1"/>
    <col min="7" max="16384" width="9" style="6"/>
  </cols>
  <sheetData>
    <row r="1" spans="1:6" ht="21" x14ac:dyDescent="0.2">
      <c r="A1" s="106"/>
      <c r="B1" s="7"/>
      <c r="C1" s="7"/>
      <c r="D1" s="7"/>
      <c r="E1" s="7"/>
      <c r="F1" s="100" t="s">
        <v>311</v>
      </c>
    </row>
    <row r="2" spans="1:6" ht="21" customHeight="1" x14ac:dyDescent="0.2">
      <c r="A2" s="398" t="s">
        <v>224</v>
      </c>
      <c r="B2" s="398"/>
      <c r="C2" s="398"/>
      <c r="D2" s="398"/>
      <c r="E2" s="398"/>
      <c r="F2" s="398"/>
    </row>
    <row r="3" spans="1:6" ht="21" customHeight="1" x14ac:dyDescent="0.2">
      <c r="A3" s="7"/>
      <c r="B3" s="53"/>
      <c r="C3" s="53"/>
      <c r="D3" s="53"/>
      <c r="E3" s="7" t="s">
        <v>66</v>
      </c>
      <c r="F3" s="7"/>
    </row>
    <row r="4" spans="1:6" ht="21" customHeight="1" x14ac:dyDescent="0.2">
      <c r="A4" s="8"/>
      <c r="B4" s="8"/>
      <c r="C4" s="8"/>
      <c r="D4" s="8"/>
      <c r="E4" s="8" t="s">
        <v>550</v>
      </c>
      <c r="F4" s="13" t="s">
        <v>400</v>
      </c>
    </row>
    <row r="5" spans="1:6" ht="21" customHeight="1" x14ac:dyDescent="0.2">
      <c r="A5" s="54" t="s">
        <v>67</v>
      </c>
      <c r="B5" s="55" t="s">
        <v>51</v>
      </c>
      <c r="C5" s="55" t="s">
        <v>4</v>
      </c>
      <c r="D5" s="55" t="s">
        <v>68</v>
      </c>
      <c r="E5" s="55" t="s">
        <v>140</v>
      </c>
      <c r="F5" s="55" t="s">
        <v>144</v>
      </c>
    </row>
    <row r="6" spans="1:6" ht="21" customHeight="1" x14ac:dyDescent="0.2">
      <c r="A6" s="56" t="s">
        <v>69</v>
      </c>
      <c r="B6" s="57"/>
      <c r="C6" s="57"/>
      <c r="D6" s="57"/>
      <c r="E6" s="57"/>
      <c r="F6" s="36">
        <v>0</v>
      </c>
    </row>
    <row r="7" spans="1:6" ht="21" customHeight="1" x14ac:dyDescent="0.2">
      <c r="A7" s="295">
        <v>44379</v>
      </c>
      <c r="B7" s="18"/>
      <c r="C7" s="18" t="s">
        <v>531</v>
      </c>
      <c r="D7" s="36"/>
      <c r="E7" s="36">
        <v>10483</v>
      </c>
      <c r="F7" s="36">
        <f t="shared" ref="F7:F40" si="0">F6+D7-E7</f>
        <v>-10483</v>
      </c>
    </row>
    <row r="8" spans="1:6" ht="21" customHeight="1" x14ac:dyDescent="0.2">
      <c r="A8" s="295">
        <v>44384</v>
      </c>
      <c r="B8" s="18"/>
      <c r="C8" s="18" t="s">
        <v>532</v>
      </c>
      <c r="D8" s="36"/>
      <c r="E8" s="36">
        <v>4356</v>
      </c>
      <c r="F8" s="36">
        <f t="shared" si="0"/>
        <v>-14839</v>
      </c>
    </row>
    <row r="9" spans="1:6" ht="21" customHeight="1" x14ac:dyDescent="0.2">
      <c r="A9" s="295">
        <v>44385</v>
      </c>
      <c r="B9" s="18"/>
      <c r="C9" s="18" t="s">
        <v>533</v>
      </c>
      <c r="D9" s="36"/>
      <c r="E9" s="36">
        <v>5360</v>
      </c>
      <c r="F9" s="36">
        <f t="shared" si="0"/>
        <v>-20199</v>
      </c>
    </row>
    <row r="10" spans="1:6" ht="21" customHeight="1" x14ac:dyDescent="0.2">
      <c r="A10" s="295">
        <v>44385</v>
      </c>
      <c r="B10" s="18"/>
      <c r="C10" s="18" t="s">
        <v>534</v>
      </c>
      <c r="D10" s="36"/>
      <c r="E10" s="36">
        <v>19250</v>
      </c>
      <c r="F10" s="36">
        <f t="shared" si="0"/>
        <v>-39449</v>
      </c>
    </row>
    <row r="11" spans="1:6" ht="21" customHeight="1" x14ac:dyDescent="0.2">
      <c r="A11" s="295">
        <v>44391</v>
      </c>
      <c r="B11" s="18"/>
      <c r="C11" s="18" t="s">
        <v>535</v>
      </c>
      <c r="D11" s="36"/>
      <c r="E11" s="36">
        <v>4800</v>
      </c>
      <c r="F11" s="36">
        <f t="shared" si="0"/>
        <v>-44249</v>
      </c>
    </row>
    <row r="12" spans="1:6" ht="21" customHeight="1" x14ac:dyDescent="0.2">
      <c r="A12" s="295">
        <v>44391</v>
      </c>
      <c r="B12" s="18"/>
      <c r="C12" s="18" t="s">
        <v>536</v>
      </c>
      <c r="D12" s="36"/>
      <c r="E12" s="36">
        <v>3024</v>
      </c>
      <c r="F12" s="36">
        <f t="shared" si="0"/>
        <v>-47273</v>
      </c>
    </row>
    <row r="13" spans="1:6" ht="21" customHeight="1" x14ac:dyDescent="0.2">
      <c r="A13" s="295">
        <v>44391</v>
      </c>
      <c r="B13" s="18"/>
      <c r="C13" s="18" t="s">
        <v>537</v>
      </c>
      <c r="D13" s="36"/>
      <c r="E13" s="36">
        <v>2000</v>
      </c>
      <c r="F13" s="36">
        <f t="shared" si="0"/>
        <v>-49273</v>
      </c>
    </row>
    <row r="14" spans="1:6" ht="21" customHeight="1" x14ac:dyDescent="0.2">
      <c r="A14" s="295">
        <v>44391</v>
      </c>
      <c r="B14" s="18"/>
      <c r="C14" s="18" t="s">
        <v>538</v>
      </c>
      <c r="D14" s="36"/>
      <c r="E14" s="36">
        <v>440</v>
      </c>
      <c r="F14" s="36">
        <f t="shared" si="0"/>
        <v>-49713</v>
      </c>
    </row>
    <row r="15" spans="1:6" ht="21" customHeight="1" x14ac:dyDescent="0.2">
      <c r="A15" s="295">
        <v>44403</v>
      </c>
      <c r="B15" s="18"/>
      <c r="C15" s="18" t="s">
        <v>539</v>
      </c>
      <c r="D15" s="36"/>
      <c r="E15" s="36">
        <v>12500</v>
      </c>
      <c r="F15" s="36">
        <f t="shared" si="0"/>
        <v>-62213</v>
      </c>
    </row>
    <row r="16" spans="1:6" ht="21" customHeight="1" x14ac:dyDescent="0.2">
      <c r="A16" s="295">
        <v>44404</v>
      </c>
      <c r="B16" s="18"/>
      <c r="C16" s="18" t="s">
        <v>540</v>
      </c>
      <c r="D16" s="36"/>
      <c r="E16" s="36">
        <v>22000</v>
      </c>
      <c r="F16" s="36">
        <f t="shared" si="0"/>
        <v>-84213</v>
      </c>
    </row>
    <row r="17" spans="1:6" ht="21" customHeight="1" x14ac:dyDescent="0.2">
      <c r="A17" s="295">
        <v>44405</v>
      </c>
      <c r="B17" s="18"/>
      <c r="C17" s="18" t="s">
        <v>541</v>
      </c>
      <c r="D17" s="36"/>
      <c r="E17" s="36">
        <v>19388</v>
      </c>
      <c r="F17" s="36">
        <f t="shared" si="0"/>
        <v>-103601</v>
      </c>
    </row>
    <row r="18" spans="1:6" ht="21" customHeight="1" x14ac:dyDescent="0.2">
      <c r="A18" s="295">
        <v>44406</v>
      </c>
      <c r="B18" s="18"/>
      <c r="C18" s="18" t="s">
        <v>542</v>
      </c>
      <c r="D18" s="36"/>
      <c r="E18" s="36">
        <v>4268</v>
      </c>
      <c r="F18" s="36">
        <f t="shared" si="0"/>
        <v>-107869</v>
      </c>
    </row>
    <row r="19" spans="1:6" ht="21" customHeight="1" x14ac:dyDescent="0.2">
      <c r="A19" s="295">
        <v>44406</v>
      </c>
      <c r="B19" s="18"/>
      <c r="C19" s="18" t="s">
        <v>543</v>
      </c>
      <c r="D19" s="36"/>
      <c r="E19" s="36">
        <v>6180</v>
      </c>
      <c r="F19" s="36">
        <f t="shared" si="0"/>
        <v>-114049</v>
      </c>
    </row>
    <row r="20" spans="1:6" ht="21" customHeight="1" x14ac:dyDescent="0.2">
      <c r="A20" s="295">
        <v>44406</v>
      </c>
      <c r="B20" s="18"/>
      <c r="C20" s="18" t="s">
        <v>544</v>
      </c>
      <c r="D20" s="36"/>
      <c r="E20" s="36">
        <v>1511</v>
      </c>
      <c r="F20" s="36">
        <f t="shared" si="0"/>
        <v>-115560</v>
      </c>
    </row>
    <row r="21" spans="1:6" ht="21" customHeight="1" x14ac:dyDescent="0.2">
      <c r="A21" s="296" t="s">
        <v>545</v>
      </c>
      <c r="B21" s="18"/>
      <c r="C21" s="297" t="s">
        <v>546</v>
      </c>
      <c r="D21" s="36"/>
      <c r="E21" s="36">
        <v>217200</v>
      </c>
      <c r="F21" s="36">
        <f t="shared" si="0"/>
        <v>-332760</v>
      </c>
    </row>
    <row r="22" spans="1:6" ht="21" customHeight="1" x14ac:dyDescent="0.2">
      <c r="A22" s="295">
        <v>44413</v>
      </c>
      <c r="B22" s="18"/>
      <c r="C22" s="18" t="s">
        <v>547</v>
      </c>
      <c r="D22" s="36"/>
      <c r="E22" s="36">
        <v>276100</v>
      </c>
      <c r="F22" s="36">
        <f t="shared" si="0"/>
        <v>-608860</v>
      </c>
    </row>
    <row r="23" spans="1:6" ht="21" customHeight="1" x14ac:dyDescent="0.2">
      <c r="A23" s="295">
        <v>44425</v>
      </c>
      <c r="B23" s="18"/>
      <c r="C23" s="18" t="s">
        <v>548</v>
      </c>
      <c r="D23" s="36"/>
      <c r="E23" s="36">
        <v>19000</v>
      </c>
      <c r="F23" s="36">
        <f t="shared" si="0"/>
        <v>-627860</v>
      </c>
    </row>
    <row r="24" spans="1:6" ht="21" customHeight="1" x14ac:dyDescent="0.2">
      <c r="A24" s="295">
        <v>44439</v>
      </c>
      <c r="B24" s="18"/>
      <c r="C24" s="18" t="s">
        <v>549</v>
      </c>
      <c r="D24" s="36"/>
      <c r="E24" s="36">
        <v>60000</v>
      </c>
      <c r="F24" s="36">
        <f t="shared" si="0"/>
        <v>-687860</v>
      </c>
    </row>
    <row r="25" spans="1:6" ht="21" customHeight="1" x14ac:dyDescent="0.2">
      <c r="A25" s="295"/>
      <c r="B25" s="18"/>
      <c r="C25" s="18"/>
      <c r="D25" s="36"/>
      <c r="E25" s="36"/>
      <c r="F25" s="36">
        <f t="shared" si="0"/>
        <v>-687860</v>
      </c>
    </row>
    <row r="26" spans="1:6" ht="21" customHeight="1" x14ac:dyDescent="0.2">
      <c r="A26" s="58"/>
      <c r="B26" s="18"/>
      <c r="C26" s="18"/>
      <c r="D26" s="36"/>
      <c r="E26" s="36"/>
      <c r="F26" s="36">
        <f t="shared" si="0"/>
        <v>-687860</v>
      </c>
    </row>
    <row r="27" spans="1:6" ht="21" customHeight="1" x14ac:dyDescent="0.2">
      <c r="A27" s="58"/>
      <c r="B27" s="18"/>
      <c r="C27" s="18"/>
      <c r="D27" s="36"/>
      <c r="E27" s="36"/>
      <c r="F27" s="36">
        <f t="shared" si="0"/>
        <v>-687860</v>
      </c>
    </row>
    <row r="28" spans="1:6" ht="21" customHeight="1" x14ac:dyDescent="0.2">
      <c r="A28" s="58"/>
      <c r="B28" s="18"/>
      <c r="C28" s="18"/>
      <c r="D28" s="36"/>
      <c r="E28" s="36"/>
      <c r="F28" s="36">
        <f t="shared" si="0"/>
        <v>-687860</v>
      </c>
    </row>
    <row r="29" spans="1:6" ht="21" customHeight="1" x14ac:dyDescent="0.2">
      <c r="A29" s="58"/>
      <c r="B29" s="18"/>
      <c r="C29" s="18"/>
      <c r="D29" s="36"/>
      <c r="E29" s="36"/>
      <c r="F29" s="36">
        <f t="shared" si="0"/>
        <v>-687860</v>
      </c>
    </row>
    <row r="30" spans="1:6" ht="21" customHeight="1" x14ac:dyDescent="0.2">
      <c r="A30" s="58"/>
      <c r="B30" s="18"/>
      <c r="C30" s="18"/>
      <c r="D30" s="36"/>
      <c r="E30" s="36"/>
      <c r="F30" s="36">
        <f t="shared" si="0"/>
        <v>-687860</v>
      </c>
    </row>
    <row r="31" spans="1:6" ht="21" customHeight="1" x14ac:dyDescent="0.2">
      <c r="A31" s="58"/>
      <c r="B31" s="18"/>
      <c r="C31" s="18"/>
      <c r="D31" s="36"/>
      <c r="E31" s="36"/>
      <c r="F31" s="36">
        <f t="shared" si="0"/>
        <v>-687860</v>
      </c>
    </row>
    <row r="32" spans="1:6" ht="21" customHeight="1" x14ac:dyDescent="0.2">
      <c r="A32" s="58"/>
      <c r="B32" s="18"/>
      <c r="C32" s="18"/>
      <c r="D32" s="36"/>
      <c r="E32" s="36"/>
      <c r="F32" s="36">
        <f t="shared" si="0"/>
        <v>-687860</v>
      </c>
    </row>
    <row r="33" spans="1:6" ht="21" customHeight="1" x14ac:dyDescent="0.2">
      <c r="A33" s="58"/>
      <c r="B33" s="18"/>
      <c r="C33" s="18"/>
      <c r="D33" s="36"/>
      <c r="E33" s="36"/>
      <c r="F33" s="36">
        <f t="shared" si="0"/>
        <v>-687860</v>
      </c>
    </row>
    <row r="34" spans="1:6" ht="21" customHeight="1" x14ac:dyDescent="0.2">
      <c r="A34" s="58"/>
      <c r="B34" s="18"/>
      <c r="C34" s="18"/>
      <c r="D34" s="36"/>
      <c r="E34" s="36"/>
      <c r="F34" s="36">
        <f t="shared" si="0"/>
        <v>-687860</v>
      </c>
    </row>
    <row r="35" spans="1:6" ht="21" customHeight="1" x14ac:dyDescent="0.2">
      <c r="A35" s="58"/>
      <c r="B35" s="18"/>
      <c r="C35" s="18"/>
      <c r="D35" s="36"/>
      <c r="E35" s="36"/>
      <c r="F35" s="36">
        <f t="shared" si="0"/>
        <v>-687860</v>
      </c>
    </row>
    <row r="36" spans="1:6" ht="21" customHeight="1" x14ac:dyDescent="0.2">
      <c r="A36" s="58"/>
      <c r="B36" s="18"/>
      <c r="C36" s="18"/>
      <c r="D36" s="36"/>
      <c r="E36" s="36"/>
      <c r="F36" s="36">
        <f t="shared" si="0"/>
        <v>-687860</v>
      </c>
    </row>
    <row r="37" spans="1:6" ht="21" customHeight="1" x14ac:dyDescent="0.2">
      <c r="A37" s="58"/>
      <c r="B37" s="18"/>
      <c r="C37" s="18"/>
      <c r="D37" s="36"/>
      <c r="E37" s="36"/>
      <c r="F37" s="36">
        <f t="shared" si="0"/>
        <v>-687860</v>
      </c>
    </row>
    <row r="38" spans="1:6" ht="21" customHeight="1" x14ac:dyDescent="0.2">
      <c r="A38" s="58"/>
      <c r="B38" s="18"/>
      <c r="C38" s="18"/>
      <c r="D38" s="36"/>
      <c r="E38" s="36"/>
      <c r="F38" s="36">
        <f t="shared" si="0"/>
        <v>-687860</v>
      </c>
    </row>
    <row r="39" spans="1:6" ht="21" customHeight="1" x14ac:dyDescent="0.2">
      <c r="A39" s="58"/>
      <c r="B39" s="18"/>
      <c r="C39" s="18"/>
      <c r="D39" s="36"/>
      <c r="E39" s="36"/>
      <c r="F39" s="36">
        <f t="shared" si="0"/>
        <v>-687860</v>
      </c>
    </row>
    <row r="40" spans="1:6" ht="21" customHeight="1" x14ac:dyDescent="0.2">
      <c r="A40" s="58"/>
      <c r="B40" s="18"/>
      <c r="C40" s="18"/>
      <c r="D40" s="36"/>
      <c r="E40" s="36"/>
      <c r="F40" s="36">
        <f t="shared" si="0"/>
        <v>-687860</v>
      </c>
    </row>
    <row r="41" spans="1:6" ht="21" customHeight="1" x14ac:dyDescent="0.2">
      <c r="A41" s="56" t="s">
        <v>65</v>
      </c>
      <c r="B41" s="57"/>
      <c r="C41" s="57"/>
      <c r="D41" s="36">
        <f>SUM(D7:D40)</f>
        <v>0</v>
      </c>
      <c r="E41" s="36">
        <f>SUM(E7:E40)</f>
        <v>687860</v>
      </c>
      <c r="F41" s="36">
        <f>F40</f>
        <v>-687860</v>
      </c>
    </row>
    <row r="42" spans="1:6" x14ac:dyDescent="0.2">
      <c r="A42" s="53"/>
      <c r="B42" s="53"/>
      <c r="C42" s="53"/>
      <c r="D42" s="8"/>
      <c r="E42" s="8"/>
      <c r="F42" s="8"/>
    </row>
    <row r="43" spans="1:6" x14ac:dyDescent="0.2">
      <c r="A43" s="8" t="s">
        <v>70</v>
      </c>
      <c r="B43" s="8"/>
      <c r="C43" s="8"/>
      <c r="D43" s="8"/>
      <c r="E43" s="8"/>
      <c r="F43" s="8"/>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ADA3-8B3B-4106-AF28-9AC32B26ECD7}">
  <sheetPr>
    <pageSetUpPr fitToPage="1"/>
  </sheetPr>
  <dimension ref="A1:I32"/>
  <sheetViews>
    <sheetView showGridLines="0" tabSelected="1" view="pageBreakPreview" topLeftCell="C1" zoomScale="90" zoomScaleNormal="100" zoomScaleSheetLayoutView="90" workbookViewId="0">
      <selection activeCell="D15" sqref="D15:F15"/>
    </sheetView>
  </sheetViews>
  <sheetFormatPr defaultColWidth="8.90625" defaultRowHeight="13" x14ac:dyDescent="0.2"/>
  <cols>
    <col min="1" max="1" width="1.90625" style="1" customWidth="1"/>
    <col min="2" max="3" width="10.6328125" style="1" customWidth="1"/>
    <col min="4" max="5" width="5.6328125" style="1" customWidth="1"/>
    <col min="6" max="6" width="38" style="1" customWidth="1"/>
    <col min="7" max="9" width="12.08984375" style="1" customWidth="1"/>
    <col min="10" max="10" width="2" style="1" customWidth="1"/>
    <col min="11" max="15" width="3.6328125" style="1" customWidth="1"/>
    <col min="16" max="16384" width="8.90625" style="1"/>
  </cols>
  <sheetData>
    <row r="1" spans="1:9" ht="15" customHeight="1" x14ac:dyDescent="0.2">
      <c r="A1" s="108"/>
      <c r="I1" s="2" t="s">
        <v>126</v>
      </c>
    </row>
    <row r="2" spans="1:9" ht="15" customHeight="1" x14ac:dyDescent="0.2">
      <c r="I2" s="2" t="s">
        <v>473</v>
      </c>
    </row>
    <row r="3" spans="1:9" ht="15" customHeight="1" x14ac:dyDescent="0.2">
      <c r="I3" s="2" t="s">
        <v>404</v>
      </c>
    </row>
    <row r="4" spans="1:9" ht="15" customHeight="1" x14ac:dyDescent="0.2">
      <c r="G4" s="77"/>
      <c r="H4" s="3"/>
      <c r="I4" s="2"/>
    </row>
    <row r="5" spans="1:9" ht="15" customHeight="1" x14ac:dyDescent="0.2"/>
    <row r="6" spans="1:9" ht="29.25" customHeight="1" x14ac:dyDescent="0.2">
      <c r="D6" s="317" t="s">
        <v>133</v>
      </c>
      <c r="E6" s="317"/>
      <c r="F6" s="317"/>
      <c r="G6" s="317"/>
      <c r="H6" s="259"/>
      <c r="I6" s="4"/>
    </row>
    <row r="7" spans="1:9" ht="15" customHeight="1" thickBot="1" x14ac:dyDescent="0.25">
      <c r="D7" s="259"/>
      <c r="E7" s="259"/>
      <c r="F7" s="259"/>
      <c r="G7" s="259"/>
      <c r="H7" s="259"/>
      <c r="I7" s="4"/>
    </row>
    <row r="8" spans="1:9" ht="31.5" customHeight="1" thickBot="1" x14ac:dyDescent="0.25">
      <c r="B8" s="318" t="s">
        <v>128</v>
      </c>
      <c r="C8" s="318"/>
      <c r="D8" s="319"/>
      <c r="E8" s="122" t="s">
        <v>129</v>
      </c>
      <c r="F8" s="123">
        <f>SUM(I20)</f>
        <v>3006000</v>
      </c>
      <c r="G8" s="5"/>
      <c r="H8" s="266"/>
      <c r="I8" s="265"/>
    </row>
    <row r="9" spans="1:9" ht="31.5" customHeight="1" thickTop="1" thickBot="1" x14ac:dyDescent="0.25">
      <c r="B9" s="318" t="s">
        <v>403</v>
      </c>
      <c r="C9" s="318"/>
      <c r="D9" s="320"/>
      <c r="E9" s="120" t="s">
        <v>129</v>
      </c>
      <c r="F9" s="121">
        <f>SUM(G20)</f>
        <v>533000</v>
      </c>
      <c r="G9" s="5"/>
      <c r="H9" s="266"/>
      <c r="I9" s="265"/>
    </row>
    <row r="10" spans="1:9" ht="25.5" customHeight="1" thickTop="1" thickBot="1" x14ac:dyDescent="0.25">
      <c r="D10" s="104"/>
      <c r="E10" s="104" t="s">
        <v>342</v>
      </c>
      <c r="F10" s="104"/>
    </row>
    <row r="11" spans="1:9" s="109" customFormat="1" ht="51" customHeight="1" thickTop="1" x14ac:dyDescent="0.2">
      <c r="B11" s="110" t="s">
        <v>130</v>
      </c>
      <c r="C11" s="111" t="s">
        <v>131</v>
      </c>
      <c r="D11" s="321" t="s">
        <v>317</v>
      </c>
      <c r="E11" s="322"/>
      <c r="F11" s="322"/>
      <c r="G11" s="112" t="s">
        <v>343</v>
      </c>
      <c r="H11" s="113" t="s">
        <v>330</v>
      </c>
      <c r="I11" s="114" t="s">
        <v>402</v>
      </c>
    </row>
    <row r="12" spans="1:9" ht="30" customHeight="1" x14ac:dyDescent="0.2">
      <c r="B12" s="124">
        <v>44029</v>
      </c>
      <c r="C12" s="125">
        <v>44409</v>
      </c>
      <c r="D12" s="315" t="s">
        <v>401</v>
      </c>
      <c r="E12" s="316"/>
      <c r="F12" s="316"/>
      <c r="G12" s="115">
        <v>200000</v>
      </c>
      <c r="H12" s="116">
        <v>2106000</v>
      </c>
      <c r="I12" s="117">
        <f t="shared" ref="I12:I20" si="0">SUM(G12:H12)</f>
        <v>2306000</v>
      </c>
    </row>
    <row r="13" spans="1:9" ht="30" customHeight="1" x14ac:dyDescent="0.2">
      <c r="B13" s="126"/>
      <c r="C13" s="125"/>
      <c r="D13" s="315" t="s">
        <v>551</v>
      </c>
      <c r="E13" s="316"/>
      <c r="F13" s="316"/>
      <c r="G13" s="115">
        <v>283000</v>
      </c>
      <c r="H13" s="116">
        <v>367000</v>
      </c>
      <c r="I13" s="117">
        <f t="shared" si="0"/>
        <v>650000</v>
      </c>
    </row>
    <row r="14" spans="1:9" ht="30" customHeight="1" x14ac:dyDescent="0.2">
      <c r="B14" s="126"/>
      <c r="C14" s="125"/>
      <c r="D14" s="315" t="s">
        <v>530</v>
      </c>
      <c r="E14" s="316"/>
      <c r="F14" s="316"/>
      <c r="G14" s="115">
        <v>50000</v>
      </c>
      <c r="H14" s="116"/>
      <c r="I14" s="117">
        <f t="shared" si="0"/>
        <v>50000</v>
      </c>
    </row>
    <row r="15" spans="1:9" ht="30" customHeight="1" x14ac:dyDescent="0.2">
      <c r="B15" s="126"/>
      <c r="C15" s="125"/>
      <c r="D15" s="315"/>
      <c r="E15" s="316"/>
      <c r="F15" s="316"/>
      <c r="G15" s="115"/>
      <c r="H15" s="116"/>
      <c r="I15" s="117">
        <f t="shared" si="0"/>
        <v>0</v>
      </c>
    </row>
    <row r="16" spans="1:9" ht="30" customHeight="1" x14ac:dyDescent="0.2">
      <c r="B16" s="126"/>
      <c r="C16" s="125"/>
      <c r="D16" s="315"/>
      <c r="E16" s="316"/>
      <c r="F16" s="316"/>
      <c r="G16" s="115"/>
      <c r="H16" s="116"/>
      <c r="I16" s="117">
        <f t="shared" si="0"/>
        <v>0</v>
      </c>
    </row>
    <row r="17" spans="2:9" ht="30" customHeight="1" x14ac:dyDescent="0.2">
      <c r="B17" s="126"/>
      <c r="C17" s="125"/>
      <c r="D17" s="315"/>
      <c r="E17" s="316"/>
      <c r="F17" s="316"/>
      <c r="G17" s="115"/>
      <c r="H17" s="116"/>
      <c r="I17" s="117">
        <f t="shared" si="0"/>
        <v>0</v>
      </c>
    </row>
    <row r="18" spans="2:9" ht="30" customHeight="1" x14ac:dyDescent="0.2">
      <c r="B18" s="126"/>
      <c r="C18" s="125"/>
      <c r="D18" s="315"/>
      <c r="E18" s="316"/>
      <c r="F18" s="316"/>
      <c r="G18" s="115"/>
      <c r="H18" s="116"/>
      <c r="I18" s="117">
        <f t="shared" si="0"/>
        <v>0</v>
      </c>
    </row>
    <row r="19" spans="2:9" ht="30" customHeight="1" x14ac:dyDescent="0.2">
      <c r="B19" s="126"/>
      <c r="C19" s="125"/>
      <c r="D19" s="315"/>
      <c r="E19" s="316"/>
      <c r="F19" s="316"/>
      <c r="G19" s="115"/>
      <c r="H19" s="116"/>
      <c r="I19" s="117">
        <f t="shared" si="0"/>
        <v>0</v>
      </c>
    </row>
    <row r="20" spans="2:9" ht="30" customHeight="1" thickBot="1" x14ac:dyDescent="0.25">
      <c r="B20" s="264"/>
      <c r="C20" s="127" t="s">
        <v>132</v>
      </c>
      <c r="D20" s="323"/>
      <c r="E20" s="324"/>
      <c r="F20" s="324"/>
      <c r="G20" s="118">
        <f>SUM(G12:G19)</f>
        <v>533000</v>
      </c>
      <c r="H20" s="119">
        <f>SUM(H12:H19)</f>
        <v>2473000</v>
      </c>
      <c r="I20" s="117">
        <f t="shared" si="0"/>
        <v>3006000</v>
      </c>
    </row>
    <row r="21" spans="2:9" ht="15" customHeight="1" thickTop="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A781-8656-4D5C-9D3C-619234ACFBDA}">
  <sheetPr>
    <pageSetUpPr fitToPage="1"/>
  </sheetPr>
  <dimension ref="A1:F35"/>
  <sheetViews>
    <sheetView view="pageBreakPreview" zoomScaleNormal="100" zoomScaleSheetLayoutView="100" workbookViewId="0">
      <selection activeCell="E27" sqref="E27"/>
    </sheetView>
  </sheetViews>
  <sheetFormatPr defaultColWidth="9" defaultRowHeight="13" x14ac:dyDescent="0.2"/>
  <cols>
    <col min="1" max="1" width="3.90625" style="7" customWidth="1"/>
    <col min="2" max="2" width="18.6328125" style="7" customWidth="1"/>
    <col min="3" max="6" width="15.6328125" style="7" customWidth="1"/>
    <col min="7" max="16384" width="9" style="7"/>
  </cols>
  <sheetData>
    <row r="1" spans="1:6" ht="21" x14ac:dyDescent="0.2">
      <c r="A1" s="106"/>
      <c r="F1" s="13" t="s">
        <v>351</v>
      </c>
    </row>
    <row r="2" spans="1:6" ht="14" x14ac:dyDescent="0.2">
      <c r="A2" s="326" t="s">
        <v>354</v>
      </c>
      <c r="B2" s="326"/>
      <c r="C2" s="326"/>
      <c r="D2" s="326"/>
      <c r="E2" s="326"/>
      <c r="F2" s="326"/>
    </row>
    <row r="3" spans="1:6" ht="14" x14ac:dyDescent="0.2">
      <c r="B3" s="273"/>
      <c r="C3" s="273"/>
      <c r="D3" s="273"/>
      <c r="E3" s="273"/>
    </row>
    <row r="4" spans="1:6" ht="14" x14ac:dyDescent="0.2">
      <c r="B4" s="325" t="s">
        <v>447</v>
      </c>
      <c r="C4" s="325"/>
      <c r="D4" s="325"/>
      <c r="E4" s="325"/>
    </row>
    <row r="5" spans="1:6" x14ac:dyDescent="0.2">
      <c r="F5" s="13" t="s">
        <v>146</v>
      </c>
    </row>
    <row r="6" spans="1:6" ht="20.149999999999999" customHeight="1" x14ac:dyDescent="0.2">
      <c r="A6" s="27"/>
      <c r="B6" s="28" t="s">
        <v>0</v>
      </c>
      <c r="C6" s="28" t="s">
        <v>1</v>
      </c>
      <c r="D6" s="28" t="s">
        <v>2</v>
      </c>
      <c r="E6" s="28" t="s">
        <v>3</v>
      </c>
      <c r="F6" s="28" t="s">
        <v>5</v>
      </c>
    </row>
    <row r="7" spans="1:6" ht="20.149999999999999" customHeight="1" x14ac:dyDescent="0.2">
      <c r="A7" s="262"/>
      <c r="B7" s="29" t="s">
        <v>72</v>
      </c>
      <c r="C7" s="30"/>
      <c r="D7" s="30"/>
      <c r="E7" s="30"/>
      <c r="F7" s="31"/>
    </row>
    <row r="8" spans="1:6" ht="20.149999999999999" customHeight="1" x14ac:dyDescent="0.2">
      <c r="A8" s="22">
        <v>1</v>
      </c>
      <c r="B8" s="32" t="s">
        <v>74</v>
      </c>
      <c r="C8" s="26">
        <f>'収益・費用明細書(様式3)'!G7+'収益・費用明細書(様式3)'!G8+'収益・費用明細書(様式3)'!G9</f>
        <v>2116000</v>
      </c>
      <c r="D8" s="26">
        <v>2138000</v>
      </c>
      <c r="E8" s="26">
        <v>1902000</v>
      </c>
      <c r="F8" s="18"/>
    </row>
    <row r="9" spans="1:6" ht="20.149999999999999" customHeight="1" x14ac:dyDescent="0.2">
      <c r="A9" s="22">
        <v>2</v>
      </c>
      <c r="B9" s="32" t="s">
        <v>76</v>
      </c>
      <c r="C9" s="26"/>
      <c r="D9" s="26"/>
      <c r="E9" s="26"/>
      <c r="F9" s="18"/>
    </row>
    <row r="10" spans="1:6" ht="20.149999999999999" customHeight="1" x14ac:dyDescent="0.2">
      <c r="A10" s="22">
        <v>3</v>
      </c>
      <c r="B10" s="32" t="s">
        <v>75</v>
      </c>
      <c r="C10" s="26"/>
      <c r="D10" s="26"/>
      <c r="E10" s="26"/>
      <c r="F10" s="18"/>
    </row>
    <row r="11" spans="1:6" ht="20.149999999999999" customHeight="1" x14ac:dyDescent="0.2">
      <c r="A11" s="22">
        <v>4</v>
      </c>
      <c r="B11" s="32" t="s">
        <v>77</v>
      </c>
      <c r="C11" s="26"/>
      <c r="D11" s="26"/>
      <c r="E11" s="26"/>
      <c r="F11" s="18"/>
    </row>
    <row r="12" spans="1:6" ht="20.149999999999999" customHeight="1" x14ac:dyDescent="0.2">
      <c r="A12" s="22">
        <v>5</v>
      </c>
      <c r="B12" s="32" t="s">
        <v>78</v>
      </c>
      <c r="C12" s="26"/>
      <c r="D12" s="26"/>
      <c r="E12" s="26"/>
      <c r="F12" s="18"/>
    </row>
    <row r="13" spans="1:6" ht="20.149999999999999" customHeight="1" x14ac:dyDescent="0.2">
      <c r="A13" s="22">
        <v>6</v>
      </c>
      <c r="B13" s="32" t="s">
        <v>80</v>
      </c>
      <c r="C13" s="26"/>
      <c r="D13" s="26"/>
      <c r="E13" s="26"/>
      <c r="F13" s="18"/>
    </row>
    <row r="14" spans="1:6" ht="20.149999999999999" customHeight="1" x14ac:dyDescent="0.2">
      <c r="A14" s="22">
        <v>7</v>
      </c>
      <c r="B14" s="32" t="s">
        <v>84</v>
      </c>
      <c r="C14" s="26">
        <v>220000</v>
      </c>
      <c r="D14" s="26">
        <v>140000</v>
      </c>
      <c r="E14" s="26">
        <v>140000</v>
      </c>
      <c r="F14" s="18"/>
    </row>
    <row r="15" spans="1:6" ht="20.149999999999999" customHeight="1" x14ac:dyDescent="0.2">
      <c r="A15" s="22">
        <v>8</v>
      </c>
      <c r="B15" s="32" t="s">
        <v>81</v>
      </c>
      <c r="C15" s="272"/>
      <c r="D15" s="26"/>
      <c r="E15" s="26"/>
      <c r="F15" s="18"/>
    </row>
    <row r="16" spans="1:6" ht="20.149999999999999" customHeight="1" x14ac:dyDescent="0.2">
      <c r="A16" s="263"/>
      <c r="B16" s="33" t="s">
        <v>87</v>
      </c>
      <c r="C16" s="34">
        <f>SUM(C8:C15)</f>
        <v>2336000</v>
      </c>
      <c r="D16" s="34">
        <f>SUM(D8:D15)</f>
        <v>2278000</v>
      </c>
      <c r="E16" s="34">
        <f>SUM(E8:E15)</f>
        <v>2042000</v>
      </c>
      <c r="F16" s="14"/>
    </row>
    <row r="17" spans="1:6" ht="20.149999999999999" customHeight="1" x14ac:dyDescent="0.2">
      <c r="A17" s="261"/>
      <c r="B17" s="29" t="s">
        <v>73</v>
      </c>
      <c r="C17" s="25"/>
      <c r="D17" s="25"/>
      <c r="E17" s="25"/>
      <c r="F17" s="31"/>
    </row>
    <row r="18" spans="1:6" ht="20.149999999999999" customHeight="1" x14ac:dyDescent="0.2">
      <c r="A18" s="22">
        <v>1</v>
      </c>
      <c r="B18" s="32" t="s">
        <v>6</v>
      </c>
      <c r="C18" s="26">
        <f>'収益・費用明細書(様式3)'!G20</f>
        <v>1208800</v>
      </c>
      <c r="D18" s="26">
        <v>1151000</v>
      </c>
      <c r="E18" s="26">
        <v>994000</v>
      </c>
      <c r="F18" s="18"/>
    </row>
    <row r="19" spans="1:6" ht="20.149999999999999" customHeight="1" x14ac:dyDescent="0.2">
      <c r="A19" s="22">
        <v>2</v>
      </c>
      <c r="B19" s="32" t="s">
        <v>145</v>
      </c>
      <c r="C19" s="26">
        <f>'収益・費用明細書(様式3)'!G23</f>
        <v>208500</v>
      </c>
      <c r="D19" s="26">
        <v>258851</v>
      </c>
      <c r="E19" s="26">
        <v>254689</v>
      </c>
      <c r="F19" s="18"/>
    </row>
    <row r="20" spans="1:6" ht="20.149999999999999" customHeight="1" x14ac:dyDescent="0.2">
      <c r="A20" s="22">
        <v>3</v>
      </c>
      <c r="B20" s="32" t="s">
        <v>7</v>
      </c>
      <c r="C20" s="26">
        <f>'収益・費用明細書(様式3)'!G25</f>
        <v>50000</v>
      </c>
      <c r="D20" s="26">
        <v>50000</v>
      </c>
      <c r="E20" s="26">
        <v>50000</v>
      </c>
      <c r="F20" s="18"/>
    </row>
    <row r="21" spans="1:6" ht="20.149999999999999" customHeight="1" x14ac:dyDescent="0.2">
      <c r="A21" s="22">
        <v>4</v>
      </c>
      <c r="B21" s="32" t="s">
        <v>8</v>
      </c>
      <c r="C21" s="26">
        <f>'収益・費用明細書(様式3)'!G28</f>
        <v>15280</v>
      </c>
      <c r="D21" s="26">
        <v>15100</v>
      </c>
      <c r="E21" s="26">
        <v>15100</v>
      </c>
      <c r="F21" s="18"/>
    </row>
    <row r="22" spans="1:6" ht="20.149999999999999" customHeight="1" x14ac:dyDescent="0.2">
      <c r="A22" s="22">
        <v>5</v>
      </c>
      <c r="B22" s="32" t="s">
        <v>9</v>
      </c>
      <c r="C22" s="26">
        <f>'収益・費用明細書(様式3)'!G30</f>
        <v>145200</v>
      </c>
      <c r="D22" s="26">
        <v>97200</v>
      </c>
      <c r="E22" s="26">
        <v>103680</v>
      </c>
      <c r="F22" s="18"/>
    </row>
    <row r="23" spans="1:6" ht="20.149999999999999" customHeight="1" x14ac:dyDescent="0.2">
      <c r="A23" s="22">
        <v>6</v>
      </c>
      <c r="B23" s="32" t="s">
        <v>10</v>
      </c>
      <c r="C23" s="26">
        <f>'収益・費用明細書(様式3)'!G32</f>
        <v>0</v>
      </c>
      <c r="D23" s="26">
        <v>0</v>
      </c>
      <c r="E23" s="26">
        <v>0</v>
      </c>
      <c r="F23" s="18"/>
    </row>
    <row r="24" spans="1:6" ht="20.149999999999999" customHeight="1" x14ac:dyDescent="0.2">
      <c r="A24" s="22">
        <v>7</v>
      </c>
      <c r="B24" s="32" t="s">
        <v>11</v>
      </c>
      <c r="C24" s="26">
        <f>'収益・費用明細書(様式3)'!G34</f>
        <v>0</v>
      </c>
      <c r="D24" s="26">
        <v>0</v>
      </c>
      <c r="E24" s="26">
        <v>0</v>
      </c>
      <c r="F24" s="18"/>
    </row>
    <row r="25" spans="1:6" ht="20.149999999999999" customHeight="1" x14ac:dyDescent="0.2">
      <c r="A25" s="22">
        <v>8</v>
      </c>
      <c r="B25" s="32" t="s">
        <v>12</v>
      </c>
      <c r="C25" s="26">
        <f>'収益・費用明細書(様式3)'!G36</f>
        <v>4000</v>
      </c>
      <c r="D25" s="26">
        <v>4000</v>
      </c>
      <c r="E25" s="26">
        <v>4406</v>
      </c>
      <c r="F25" s="18"/>
    </row>
    <row r="26" spans="1:6" ht="20.149999999999999" customHeight="1" x14ac:dyDescent="0.2">
      <c r="A26" s="22">
        <v>9</v>
      </c>
      <c r="B26" s="32" t="s">
        <v>13</v>
      </c>
      <c r="C26" s="26">
        <f>'収益・費用明細書(様式3)'!G39</f>
        <v>588020</v>
      </c>
      <c r="D26" s="26">
        <v>555520</v>
      </c>
      <c r="E26" s="26">
        <v>552150</v>
      </c>
      <c r="F26" s="18"/>
    </row>
    <row r="27" spans="1:6" ht="20.149999999999999" customHeight="1" x14ac:dyDescent="0.2">
      <c r="A27" s="22">
        <v>10</v>
      </c>
      <c r="B27" s="32" t="s">
        <v>14</v>
      </c>
      <c r="C27" s="26">
        <f>'収益・費用明細書(様式3)'!G41</f>
        <v>0</v>
      </c>
      <c r="D27" s="26">
        <v>0</v>
      </c>
      <c r="E27" s="26">
        <v>0</v>
      </c>
      <c r="F27" s="18"/>
    </row>
    <row r="28" spans="1:6" ht="20.149999999999999" customHeight="1" x14ac:dyDescent="0.2">
      <c r="A28" s="22">
        <v>11</v>
      </c>
      <c r="B28" s="32" t="s">
        <v>15</v>
      </c>
      <c r="C28" s="26">
        <f>'収益・費用明細書(様式3)'!G43</f>
        <v>33232</v>
      </c>
      <c r="D28" s="26">
        <v>32984</v>
      </c>
      <c r="E28" s="26">
        <v>25792</v>
      </c>
      <c r="F28" s="18"/>
    </row>
    <row r="29" spans="1:6" ht="20.149999999999999" customHeight="1" x14ac:dyDescent="0.2">
      <c r="A29" s="22">
        <v>12</v>
      </c>
      <c r="B29" s="32" t="s">
        <v>16</v>
      </c>
      <c r="C29" s="26">
        <f>'収益・費用明細書(様式3)'!G46</f>
        <v>24780</v>
      </c>
      <c r="D29" s="26">
        <v>16892</v>
      </c>
      <c r="E29" s="26">
        <v>14890</v>
      </c>
      <c r="F29" s="18"/>
    </row>
    <row r="30" spans="1:6" ht="20.149999999999999" customHeight="1" x14ac:dyDescent="0.2">
      <c r="A30" s="22">
        <v>13</v>
      </c>
      <c r="B30" s="32" t="s">
        <v>17</v>
      </c>
      <c r="C30" s="26">
        <f>'収益・費用明細書(様式3)'!G50</f>
        <v>16200</v>
      </c>
      <c r="D30" s="26">
        <v>9200</v>
      </c>
      <c r="E30" s="26">
        <v>9200</v>
      </c>
      <c r="F30" s="18"/>
    </row>
    <row r="31" spans="1:6" ht="20.149999999999999" customHeight="1" x14ac:dyDescent="0.2">
      <c r="A31" s="22">
        <v>14</v>
      </c>
      <c r="B31" s="32" t="s">
        <v>18</v>
      </c>
      <c r="C31" s="26">
        <f>'収益・費用明細書(様式3)'!G52</f>
        <v>21988</v>
      </c>
      <c r="D31" s="26">
        <v>87253</v>
      </c>
      <c r="E31" s="26"/>
      <c r="F31" s="18"/>
    </row>
    <row r="32" spans="1:6" ht="20.149999999999999" customHeight="1" x14ac:dyDescent="0.2">
      <c r="A32" s="22"/>
      <c r="B32" s="32" t="s">
        <v>19</v>
      </c>
      <c r="C32" s="26">
        <f>SUM(C18:C31)</f>
        <v>2316000</v>
      </c>
      <c r="D32" s="26">
        <f>SUM(D18:D31)</f>
        <v>2278000</v>
      </c>
      <c r="E32" s="26">
        <f>SUM(E18:E31)</f>
        <v>2023907</v>
      </c>
      <c r="F32" s="18"/>
    </row>
    <row r="33" spans="1:6" ht="20.149999999999999" customHeight="1" x14ac:dyDescent="0.2">
      <c r="A33" s="17"/>
      <c r="B33" s="32" t="s">
        <v>20</v>
      </c>
      <c r="C33" s="26">
        <f>C16-C32</f>
        <v>20000</v>
      </c>
      <c r="D33" s="26">
        <f>D16-D32</f>
        <v>0</v>
      </c>
      <c r="E33" s="26">
        <f>E16-E32</f>
        <v>18093</v>
      </c>
      <c r="F33" s="18"/>
    </row>
    <row r="34" spans="1:6" ht="15" customHeight="1" x14ac:dyDescent="0.2">
      <c r="B34" s="35"/>
    </row>
    <row r="35" spans="1:6" ht="15" customHeight="1" x14ac:dyDescent="0.2">
      <c r="B35" s="35"/>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8E2D-D3C1-416D-8D19-62259BBCB60F}">
  <sheetPr>
    <pageSetUpPr fitToPage="1"/>
  </sheetPr>
  <dimension ref="A1:H60"/>
  <sheetViews>
    <sheetView view="pageBreakPreview" topLeftCell="A8" zoomScaleNormal="100" zoomScaleSheetLayoutView="100" workbookViewId="0">
      <selection activeCell="H21" sqref="H21"/>
    </sheetView>
  </sheetViews>
  <sheetFormatPr defaultColWidth="9" defaultRowHeight="13" x14ac:dyDescent="0.2"/>
  <cols>
    <col min="1" max="1" width="1.6328125" style="7" customWidth="1"/>
    <col min="2" max="2" width="3.6328125" style="7" customWidth="1"/>
    <col min="3" max="3" width="1.6328125" style="7" customWidth="1"/>
    <col min="4" max="4" width="18.6328125" style="7" customWidth="1"/>
    <col min="5" max="5" width="11.6328125" style="7" customWidth="1"/>
    <col min="6" max="6" width="24.90625" style="7" customWidth="1"/>
    <col min="7" max="7" width="20.90625" style="7" customWidth="1"/>
    <col min="8" max="8" width="5.08984375" style="7" customWidth="1"/>
    <col min="9" max="9" width="4.08984375" style="7" customWidth="1"/>
    <col min="10" max="16384" width="9" style="7"/>
  </cols>
  <sheetData>
    <row r="1" spans="1:8" ht="21" x14ac:dyDescent="0.2">
      <c r="A1" s="106"/>
      <c r="D1" s="331" t="s">
        <v>211</v>
      </c>
      <c r="E1" s="331"/>
      <c r="F1" s="331"/>
      <c r="G1" s="331"/>
      <c r="H1" s="331"/>
    </row>
    <row r="2" spans="1:8" x14ac:dyDescent="0.2">
      <c r="B2" s="333" t="s">
        <v>446</v>
      </c>
      <c r="C2" s="333"/>
      <c r="D2" s="333"/>
      <c r="E2" s="333"/>
      <c r="F2" s="333"/>
      <c r="G2" s="333"/>
      <c r="H2" s="13"/>
    </row>
    <row r="3" spans="1:8" x14ac:dyDescent="0.2">
      <c r="D3" s="13"/>
      <c r="E3" s="13"/>
      <c r="F3" s="13"/>
      <c r="G3" s="13"/>
      <c r="H3" s="13"/>
    </row>
    <row r="4" spans="1:8" x14ac:dyDescent="0.2">
      <c r="A4" s="332" t="s">
        <v>82</v>
      </c>
      <c r="B4" s="332"/>
      <c r="C4" s="332"/>
      <c r="D4" s="332"/>
      <c r="E4" s="24"/>
      <c r="H4" s="13" t="s">
        <v>21</v>
      </c>
    </row>
    <row r="5" spans="1:8" ht="30" customHeight="1" x14ac:dyDescent="0.2">
      <c r="A5" s="327" t="s">
        <v>22</v>
      </c>
      <c r="B5" s="328"/>
      <c r="C5" s="328"/>
      <c r="D5" s="329"/>
      <c r="E5" s="334" t="s">
        <v>23</v>
      </c>
      <c r="F5" s="329"/>
      <c r="G5" s="11" t="s">
        <v>24</v>
      </c>
      <c r="H5" s="11" t="s">
        <v>25</v>
      </c>
    </row>
    <row r="6" spans="1:8" ht="30" customHeight="1" x14ac:dyDescent="0.2">
      <c r="A6" s="12" t="s">
        <v>26</v>
      </c>
      <c r="B6" s="260">
        <v>7</v>
      </c>
      <c r="C6" s="23" t="s">
        <v>143</v>
      </c>
      <c r="D6" s="18" t="s">
        <v>445</v>
      </c>
      <c r="E6" s="327" t="s">
        <v>445</v>
      </c>
      <c r="F6" s="329"/>
      <c r="G6" s="36">
        <v>200000</v>
      </c>
      <c r="H6" s="18"/>
    </row>
    <row r="7" spans="1:8" ht="30" customHeight="1" x14ac:dyDescent="0.2">
      <c r="A7" s="12" t="s">
        <v>26</v>
      </c>
      <c r="B7" s="260">
        <v>1</v>
      </c>
      <c r="C7" s="23" t="s">
        <v>143</v>
      </c>
      <c r="D7" s="18" t="s">
        <v>443</v>
      </c>
      <c r="E7" s="330" t="s">
        <v>448</v>
      </c>
      <c r="F7" s="329"/>
      <c r="G7" s="36">
        <v>420000</v>
      </c>
      <c r="H7" s="18"/>
    </row>
    <row r="8" spans="1:8" ht="30" customHeight="1" x14ac:dyDescent="0.2">
      <c r="A8" s="12" t="s">
        <v>26</v>
      </c>
      <c r="B8" s="260">
        <v>1</v>
      </c>
      <c r="C8" s="23" t="s">
        <v>143</v>
      </c>
      <c r="D8" s="18" t="s">
        <v>443</v>
      </c>
      <c r="E8" s="330" t="s">
        <v>444</v>
      </c>
      <c r="F8" s="329"/>
      <c r="G8" s="36">
        <v>1600000</v>
      </c>
      <c r="H8" s="18"/>
    </row>
    <row r="9" spans="1:8" ht="30" customHeight="1" x14ac:dyDescent="0.2">
      <c r="A9" s="12" t="s">
        <v>26</v>
      </c>
      <c r="B9" s="260">
        <v>1</v>
      </c>
      <c r="C9" s="23" t="s">
        <v>143</v>
      </c>
      <c r="D9" s="18" t="s">
        <v>443</v>
      </c>
      <c r="E9" s="330" t="s">
        <v>442</v>
      </c>
      <c r="F9" s="329"/>
      <c r="G9" s="36">
        <v>96000</v>
      </c>
      <c r="H9" s="18"/>
    </row>
    <row r="10" spans="1:8" ht="30" customHeight="1" x14ac:dyDescent="0.2">
      <c r="A10" s="327" t="s">
        <v>27</v>
      </c>
      <c r="B10" s="328"/>
      <c r="C10" s="328"/>
      <c r="D10" s="328"/>
      <c r="E10" s="328"/>
      <c r="F10" s="329"/>
      <c r="G10" s="36">
        <f>SUM(G6:G9)</f>
        <v>2316000</v>
      </c>
      <c r="H10" s="18"/>
    </row>
    <row r="11" spans="1:8" ht="13.5" customHeight="1" x14ac:dyDescent="0.2"/>
    <row r="12" spans="1:8" ht="13.5" customHeight="1" x14ac:dyDescent="0.2"/>
    <row r="13" spans="1:8" ht="13.5" customHeight="1" x14ac:dyDescent="0.2">
      <c r="D13" s="331"/>
      <c r="E13" s="331"/>
      <c r="F13" s="331"/>
      <c r="G13" s="331"/>
      <c r="H13" s="331"/>
    </row>
    <row r="14" spans="1:8" ht="19.5" customHeight="1" x14ac:dyDescent="0.2">
      <c r="A14" s="332" t="s">
        <v>83</v>
      </c>
      <c r="B14" s="332"/>
      <c r="C14" s="332"/>
      <c r="D14" s="332"/>
      <c r="H14" s="13" t="s">
        <v>21</v>
      </c>
    </row>
    <row r="15" spans="1:8" ht="30" customHeight="1" x14ac:dyDescent="0.2">
      <c r="A15" s="327" t="s">
        <v>22</v>
      </c>
      <c r="B15" s="328"/>
      <c r="C15" s="328"/>
      <c r="D15" s="329"/>
      <c r="E15" s="11" t="s">
        <v>28</v>
      </c>
      <c r="F15" s="11" t="s">
        <v>29</v>
      </c>
      <c r="G15" s="11" t="s">
        <v>24</v>
      </c>
      <c r="H15" s="11" t="s">
        <v>25</v>
      </c>
    </row>
    <row r="16" spans="1:8" ht="30" customHeight="1" x14ac:dyDescent="0.2">
      <c r="A16" s="37" t="s">
        <v>26</v>
      </c>
      <c r="B16" s="24">
        <v>1</v>
      </c>
      <c r="C16" s="7" t="s">
        <v>143</v>
      </c>
      <c r="D16" s="14" t="s">
        <v>441</v>
      </c>
      <c r="E16" s="52" t="s">
        <v>439</v>
      </c>
      <c r="F16" s="271" t="s">
        <v>440</v>
      </c>
      <c r="G16" s="26">
        <v>1200000</v>
      </c>
      <c r="H16" s="268">
        <v>1</v>
      </c>
    </row>
    <row r="17" spans="1:8" ht="30" customHeight="1" x14ac:dyDescent="0.2">
      <c r="A17" s="16"/>
      <c r="D17" s="14"/>
      <c r="E17" s="52" t="s">
        <v>439</v>
      </c>
      <c r="F17" s="270" t="s">
        <v>438</v>
      </c>
      <c r="G17" s="26">
        <v>0</v>
      </c>
      <c r="H17" s="268">
        <v>2</v>
      </c>
    </row>
    <row r="18" spans="1:8" ht="30" customHeight="1" x14ac:dyDescent="0.2">
      <c r="A18" s="16"/>
      <c r="D18" s="14"/>
      <c r="E18" s="277" t="s">
        <v>437</v>
      </c>
      <c r="F18" s="278" t="s">
        <v>436</v>
      </c>
      <c r="G18" s="272">
        <v>0</v>
      </c>
      <c r="H18" s="268">
        <v>3</v>
      </c>
    </row>
    <row r="19" spans="1:8" ht="30" customHeight="1" x14ac:dyDescent="0.2">
      <c r="A19" s="16"/>
      <c r="D19" s="14"/>
      <c r="E19" s="277" t="s">
        <v>437</v>
      </c>
      <c r="F19" s="278" t="s">
        <v>475</v>
      </c>
      <c r="G19" s="272">
        <v>8800</v>
      </c>
      <c r="H19" s="268">
        <v>19</v>
      </c>
    </row>
    <row r="20" spans="1:8" ht="30" customHeight="1" x14ac:dyDescent="0.2">
      <c r="A20" s="17"/>
      <c r="B20" s="23"/>
      <c r="C20" s="23"/>
      <c r="D20" s="18"/>
      <c r="E20" s="260"/>
      <c r="F20" s="31" t="s">
        <v>30</v>
      </c>
      <c r="G20" s="38">
        <f>SUM(G16:G19)</f>
        <v>1208800</v>
      </c>
      <c r="H20" s="166"/>
    </row>
    <row r="21" spans="1:8" ht="30" customHeight="1" x14ac:dyDescent="0.2">
      <c r="A21" s="37" t="s">
        <v>26</v>
      </c>
      <c r="B21" s="24">
        <v>2</v>
      </c>
      <c r="C21" s="7" t="s">
        <v>143</v>
      </c>
      <c r="D21" s="14" t="s">
        <v>435</v>
      </c>
      <c r="E21" s="52" t="s">
        <v>434</v>
      </c>
      <c r="F21" s="52" t="s">
        <v>450</v>
      </c>
      <c r="G21" s="26">
        <v>148500</v>
      </c>
      <c r="H21" s="268">
        <v>4</v>
      </c>
    </row>
    <row r="22" spans="1:8" ht="30" customHeight="1" x14ac:dyDescent="0.2">
      <c r="A22" s="16"/>
      <c r="D22" s="14"/>
      <c r="E22" s="52" t="s">
        <v>434</v>
      </c>
      <c r="F22" s="52" t="s">
        <v>433</v>
      </c>
      <c r="G22" s="26">
        <v>60000</v>
      </c>
      <c r="H22" s="268">
        <v>5</v>
      </c>
    </row>
    <row r="23" spans="1:8" ht="30" customHeight="1" x14ac:dyDescent="0.2">
      <c r="A23" s="17"/>
      <c r="B23" s="23"/>
      <c r="C23" s="23"/>
      <c r="D23" s="18"/>
      <c r="E23" s="260"/>
      <c r="F23" s="18" t="s">
        <v>31</v>
      </c>
      <c r="G23" s="26">
        <f>SUM(G21:G22)</f>
        <v>208500</v>
      </c>
      <c r="H23" s="166"/>
    </row>
    <row r="24" spans="1:8" ht="30" customHeight="1" x14ac:dyDescent="0.2">
      <c r="A24" s="37" t="s">
        <v>26</v>
      </c>
      <c r="B24" s="24">
        <v>3</v>
      </c>
      <c r="C24" s="7" t="s">
        <v>143</v>
      </c>
      <c r="D24" s="14" t="s">
        <v>432</v>
      </c>
      <c r="E24" s="52" t="s">
        <v>431</v>
      </c>
      <c r="F24" s="52" t="s">
        <v>430</v>
      </c>
      <c r="G24" s="26">
        <v>50000</v>
      </c>
      <c r="H24" s="166">
        <v>6</v>
      </c>
    </row>
    <row r="25" spans="1:8" ht="30" customHeight="1" x14ac:dyDescent="0.2">
      <c r="A25" s="17"/>
      <c r="B25" s="23"/>
      <c r="C25" s="23"/>
      <c r="D25" s="18"/>
      <c r="E25" s="260"/>
      <c r="F25" s="18" t="s">
        <v>30</v>
      </c>
      <c r="G25" s="26">
        <f>SUM(G24:G24)</f>
        <v>50000</v>
      </c>
      <c r="H25" s="166"/>
    </row>
    <row r="26" spans="1:8" ht="30" customHeight="1" x14ac:dyDescent="0.2">
      <c r="A26" s="37" t="s">
        <v>26</v>
      </c>
      <c r="B26" s="24">
        <v>4</v>
      </c>
      <c r="C26" s="7" t="s">
        <v>143</v>
      </c>
      <c r="D26" s="14" t="s">
        <v>429</v>
      </c>
      <c r="E26" s="19" t="s">
        <v>415</v>
      </c>
      <c r="F26" s="269" t="s">
        <v>428</v>
      </c>
      <c r="G26" s="26">
        <v>7280</v>
      </c>
      <c r="H26" s="279">
        <v>7</v>
      </c>
    </row>
    <row r="27" spans="1:8" ht="30" customHeight="1" x14ac:dyDescent="0.2">
      <c r="A27" s="16"/>
      <c r="D27" s="14"/>
      <c r="E27" s="19" t="s">
        <v>427</v>
      </c>
      <c r="F27" s="269" t="s">
        <v>426</v>
      </c>
      <c r="G27" s="26">
        <v>8000</v>
      </c>
      <c r="H27" s="268">
        <v>8</v>
      </c>
    </row>
    <row r="28" spans="1:8" ht="30" customHeight="1" x14ac:dyDescent="0.2">
      <c r="A28" s="17"/>
      <c r="B28" s="23"/>
      <c r="C28" s="23"/>
      <c r="D28" s="18"/>
      <c r="E28" s="260"/>
      <c r="F28" s="18" t="s">
        <v>30</v>
      </c>
      <c r="G28" s="26">
        <f>SUM(G26:G27)</f>
        <v>15280</v>
      </c>
      <c r="H28" s="166"/>
    </row>
    <row r="29" spans="1:8" ht="30" customHeight="1" x14ac:dyDescent="0.2">
      <c r="A29" s="37" t="s">
        <v>26</v>
      </c>
      <c r="B29" s="24">
        <v>5</v>
      </c>
      <c r="C29" s="7" t="s">
        <v>143</v>
      </c>
      <c r="D29" s="14" t="s">
        <v>425</v>
      </c>
      <c r="E29" s="52" t="s">
        <v>424</v>
      </c>
      <c r="F29" s="52" t="s">
        <v>423</v>
      </c>
      <c r="G29" s="26">
        <v>145200</v>
      </c>
      <c r="H29" s="268">
        <v>9</v>
      </c>
    </row>
    <row r="30" spans="1:8" ht="30" customHeight="1" x14ac:dyDescent="0.2">
      <c r="A30" s="17"/>
      <c r="B30" s="23"/>
      <c r="C30" s="23"/>
      <c r="D30" s="18"/>
      <c r="E30" s="260"/>
      <c r="F30" s="18" t="s">
        <v>30</v>
      </c>
      <c r="G30" s="26">
        <f>SUM(G29:G29)</f>
        <v>145200</v>
      </c>
      <c r="H30" s="166"/>
    </row>
    <row r="31" spans="1:8" ht="30" customHeight="1" x14ac:dyDescent="0.2">
      <c r="A31" s="37" t="s">
        <v>26</v>
      </c>
      <c r="B31" s="24">
        <v>6</v>
      </c>
      <c r="C31" s="7" t="s">
        <v>143</v>
      </c>
      <c r="D31" s="14" t="s">
        <v>422</v>
      </c>
      <c r="E31" s="52"/>
      <c r="F31" s="18"/>
      <c r="G31" s="26"/>
      <c r="H31" s="166"/>
    </row>
    <row r="32" spans="1:8" ht="30" customHeight="1" x14ac:dyDescent="0.2">
      <c r="A32" s="17"/>
      <c r="B32" s="23"/>
      <c r="C32" s="23"/>
      <c r="D32" s="18"/>
      <c r="E32" s="260"/>
      <c r="F32" s="18" t="s">
        <v>30</v>
      </c>
      <c r="G32" s="26">
        <f>SUM(G31:G31)</f>
        <v>0</v>
      </c>
      <c r="H32" s="166"/>
    </row>
    <row r="33" spans="1:8" ht="30" customHeight="1" x14ac:dyDescent="0.2">
      <c r="A33" s="37" t="s">
        <v>26</v>
      </c>
      <c r="B33" s="24">
        <v>7</v>
      </c>
      <c r="C33" s="7" t="s">
        <v>143</v>
      </c>
      <c r="D33" s="14" t="s">
        <v>421</v>
      </c>
      <c r="E33" s="52"/>
      <c r="F33" s="18"/>
      <c r="G33" s="26"/>
      <c r="H33" s="166"/>
    </row>
    <row r="34" spans="1:8" ht="30" customHeight="1" x14ac:dyDescent="0.2">
      <c r="A34" s="17"/>
      <c r="B34" s="23"/>
      <c r="C34" s="23"/>
      <c r="D34" s="18"/>
      <c r="E34" s="260"/>
      <c r="F34" s="18" t="s">
        <v>30</v>
      </c>
      <c r="G34" s="26">
        <f>SUM(G33:G33)</f>
        <v>0</v>
      </c>
      <c r="H34" s="166"/>
    </row>
    <row r="35" spans="1:8" ht="30" customHeight="1" x14ac:dyDescent="0.2">
      <c r="A35" s="37" t="s">
        <v>26</v>
      </c>
      <c r="B35" s="24">
        <v>8</v>
      </c>
      <c r="C35" s="7" t="s">
        <v>143</v>
      </c>
      <c r="D35" s="14" t="s">
        <v>420</v>
      </c>
      <c r="E35" s="52" t="s">
        <v>419</v>
      </c>
      <c r="F35" s="52" t="s">
        <v>418</v>
      </c>
      <c r="G35" s="26">
        <v>4000</v>
      </c>
      <c r="H35" s="166">
        <v>10</v>
      </c>
    </row>
    <row r="36" spans="1:8" ht="30" customHeight="1" x14ac:dyDescent="0.2">
      <c r="A36" s="17"/>
      <c r="B36" s="23"/>
      <c r="C36" s="23"/>
      <c r="D36" s="18"/>
      <c r="E36" s="260"/>
      <c r="F36" s="18" t="s">
        <v>30</v>
      </c>
      <c r="G36" s="26">
        <f>SUM(G35:G35)</f>
        <v>4000</v>
      </c>
      <c r="H36" s="166"/>
    </row>
    <row r="37" spans="1:8" ht="30" customHeight="1" x14ac:dyDescent="0.2">
      <c r="A37" s="37" t="s">
        <v>26</v>
      </c>
      <c r="B37" s="24">
        <v>9</v>
      </c>
      <c r="C37" s="7" t="s">
        <v>143</v>
      </c>
      <c r="D37" s="14" t="s">
        <v>417</v>
      </c>
      <c r="E37" s="52" t="s">
        <v>415</v>
      </c>
      <c r="F37" s="269" t="s">
        <v>416</v>
      </c>
      <c r="G37" s="26">
        <v>527400</v>
      </c>
      <c r="H37" s="268">
        <v>11</v>
      </c>
    </row>
    <row r="38" spans="1:8" ht="30" customHeight="1" x14ac:dyDescent="0.2">
      <c r="A38" s="16"/>
      <c r="D38" s="14"/>
      <c r="E38" s="52" t="s">
        <v>415</v>
      </c>
      <c r="F38" s="269" t="s">
        <v>414</v>
      </c>
      <c r="G38" s="26">
        <v>60620</v>
      </c>
      <c r="H38" s="268">
        <v>12</v>
      </c>
    </row>
    <row r="39" spans="1:8" ht="30" customHeight="1" x14ac:dyDescent="0.2">
      <c r="A39" s="17"/>
      <c r="B39" s="23"/>
      <c r="C39" s="23"/>
      <c r="D39" s="18"/>
      <c r="E39" s="260"/>
      <c r="F39" s="18" t="s">
        <v>30</v>
      </c>
      <c r="G39" s="26">
        <f>SUM(G37:G38)</f>
        <v>588020</v>
      </c>
      <c r="H39" s="166"/>
    </row>
    <row r="40" spans="1:8" ht="30" customHeight="1" x14ac:dyDescent="0.2">
      <c r="A40" s="37" t="s">
        <v>26</v>
      </c>
      <c r="B40" s="24">
        <v>10</v>
      </c>
      <c r="C40" s="7" t="s">
        <v>143</v>
      </c>
      <c r="D40" s="14" t="s">
        <v>413</v>
      </c>
      <c r="E40" s="52"/>
      <c r="F40" s="18"/>
      <c r="G40" s="26"/>
      <c r="H40" s="166"/>
    </row>
    <row r="41" spans="1:8" ht="30" customHeight="1" x14ac:dyDescent="0.2">
      <c r="A41" s="17"/>
      <c r="B41" s="23"/>
      <c r="C41" s="23"/>
      <c r="D41" s="18"/>
      <c r="E41" s="260"/>
      <c r="F41" s="18" t="s">
        <v>30</v>
      </c>
      <c r="G41" s="26">
        <f>SUM(G40:G40)</f>
        <v>0</v>
      </c>
      <c r="H41" s="166"/>
    </row>
    <row r="42" spans="1:8" ht="30" customHeight="1" x14ac:dyDescent="0.2">
      <c r="A42" s="37" t="s">
        <v>26</v>
      </c>
      <c r="B42" s="24">
        <v>11</v>
      </c>
      <c r="C42" s="7" t="s">
        <v>143</v>
      </c>
      <c r="D42" s="14" t="s">
        <v>412</v>
      </c>
      <c r="E42" s="52"/>
      <c r="F42" s="52" t="s">
        <v>411</v>
      </c>
      <c r="G42" s="26">
        <v>33232</v>
      </c>
      <c r="H42" s="268">
        <v>13</v>
      </c>
    </row>
    <row r="43" spans="1:8" ht="30" customHeight="1" x14ac:dyDescent="0.2">
      <c r="A43" s="17"/>
      <c r="B43" s="23"/>
      <c r="C43" s="23"/>
      <c r="D43" s="18"/>
      <c r="E43" s="260"/>
      <c r="F43" s="18" t="s">
        <v>30</v>
      </c>
      <c r="G43" s="26">
        <f>SUM(G42:G42)</f>
        <v>33232</v>
      </c>
      <c r="H43" s="166"/>
    </row>
    <row r="44" spans="1:8" ht="30" customHeight="1" x14ac:dyDescent="0.2">
      <c r="A44" s="37" t="s">
        <v>26</v>
      </c>
      <c r="B44" s="24">
        <v>12</v>
      </c>
      <c r="C44" s="7" t="s">
        <v>143</v>
      </c>
      <c r="D44" s="14" t="s">
        <v>410</v>
      </c>
      <c r="E44" s="52"/>
      <c r="F44" s="269" t="s">
        <v>409</v>
      </c>
      <c r="G44" s="26">
        <v>5040</v>
      </c>
      <c r="H44" s="268">
        <v>14</v>
      </c>
    </row>
    <row r="45" spans="1:8" ht="30" customHeight="1" x14ac:dyDescent="0.2">
      <c r="A45" s="16"/>
      <c r="D45" s="14"/>
      <c r="E45" s="52"/>
      <c r="F45" s="269" t="s">
        <v>472</v>
      </c>
      <c r="G45" s="26">
        <v>19740</v>
      </c>
      <c r="H45" s="268">
        <v>15</v>
      </c>
    </row>
    <row r="46" spans="1:8" ht="30" customHeight="1" x14ac:dyDescent="0.2">
      <c r="A46" s="17"/>
      <c r="B46" s="23"/>
      <c r="C46" s="23"/>
      <c r="D46" s="18"/>
      <c r="E46" s="260"/>
      <c r="F46" s="18" t="s">
        <v>30</v>
      </c>
      <c r="G46" s="26">
        <f>SUM(G44:G45)</f>
        <v>24780</v>
      </c>
      <c r="H46" s="166"/>
    </row>
    <row r="47" spans="1:8" ht="30" customHeight="1" x14ac:dyDescent="0.2">
      <c r="A47" s="37" t="s">
        <v>26</v>
      </c>
      <c r="B47" s="24">
        <v>13</v>
      </c>
      <c r="C47" s="7" t="s">
        <v>143</v>
      </c>
      <c r="D47" s="14" t="s">
        <v>408</v>
      </c>
      <c r="E47" s="52" t="s">
        <v>407</v>
      </c>
      <c r="F47" s="52" t="s">
        <v>406</v>
      </c>
      <c r="G47" s="26">
        <v>2000</v>
      </c>
      <c r="H47" s="279">
        <v>16</v>
      </c>
    </row>
    <row r="48" spans="1:8" ht="30" customHeight="1" x14ac:dyDescent="0.2">
      <c r="A48" s="16"/>
      <c r="D48" s="14"/>
      <c r="E48" s="52" t="s">
        <v>468</v>
      </c>
      <c r="F48" s="52" t="s">
        <v>469</v>
      </c>
      <c r="G48" s="26">
        <v>7000</v>
      </c>
      <c r="H48" s="268">
        <v>17</v>
      </c>
    </row>
    <row r="49" spans="1:8" ht="30" customHeight="1" x14ac:dyDescent="0.2">
      <c r="A49" s="16"/>
      <c r="D49" s="14"/>
      <c r="E49" s="52" t="s">
        <v>470</v>
      </c>
      <c r="F49" s="52" t="s">
        <v>471</v>
      </c>
      <c r="G49" s="26">
        <v>7200</v>
      </c>
      <c r="H49" s="268">
        <v>18</v>
      </c>
    </row>
    <row r="50" spans="1:8" ht="30" customHeight="1" x14ac:dyDescent="0.2">
      <c r="A50" s="17"/>
      <c r="B50" s="23"/>
      <c r="C50" s="23"/>
      <c r="D50" s="18"/>
      <c r="E50" s="260"/>
      <c r="F50" s="18" t="s">
        <v>30</v>
      </c>
      <c r="G50" s="26">
        <f>SUM(G47:G49)</f>
        <v>16200</v>
      </c>
      <c r="H50" s="166"/>
    </row>
    <row r="51" spans="1:8" ht="30" customHeight="1" x14ac:dyDescent="0.2">
      <c r="A51" s="37" t="s">
        <v>26</v>
      </c>
      <c r="B51" s="24">
        <v>14</v>
      </c>
      <c r="C51" s="7" t="s">
        <v>143</v>
      </c>
      <c r="D51" s="14" t="s">
        <v>405</v>
      </c>
      <c r="E51" s="52" t="s">
        <v>18</v>
      </c>
      <c r="F51" s="18"/>
      <c r="G51" s="26">
        <v>21988</v>
      </c>
      <c r="H51" s="166"/>
    </row>
    <row r="52" spans="1:8" ht="30" customHeight="1" x14ac:dyDescent="0.2">
      <c r="A52" s="17"/>
      <c r="B52" s="23"/>
      <c r="C52" s="23"/>
      <c r="D52" s="18"/>
      <c r="E52" s="260"/>
      <c r="F52" s="18" t="s">
        <v>30</v>
      </c>
      <c r="G52" s="26">
        <f>SUM(G51:G51)</f>
        <v>21988</v>
      </c>
      <c r="H52" s="166"/>
    </row>
    <row r="53" spans="1:8" ht="30" customHeight="1" x14ac:dyDescent="0.2">
      <c r="A53" s="17"/>
      <c r="B53" s="23"/>
      <c r="C53" s="23"/>
      <c r="D53" s="23"/>
      <c r="E53" s="260"/>
      <c r="F53" s="18" t="s">
        <v>32</v>
      </c>
      <c r="G53" s="26">
        <f>SUM(G20,G23,G25,G28,G30,G32,G34,G36,G39,G41,G43,G46,G50,G52)</f>
        <v>2316000</v>
      </c>
      <c r="H53" s="267"/>
    </row>
    <row r="54" spans="1:8" ht="19.5" customHeight="1" x14ac:dyDescent="0.2"/>
    <row r="55" spans="1:8" ht="19.5" customHeight="1" x14ac:dyDescent="0.2"/>
    <row r="56" spans="1:8" ht="19.5" customHeight="1" x14ac:dyDescent="0.2"/>
    <row r="57" spans="1:8" ht="19.5" customHeight="1" x14ac:dyDescent="0.2"/>
    <row r="58" spans="1:8" ht="19.5" customHeight="1" x14ac:dyDescent="0.2"/>
    <row r="59" spans="1:8" ht="19.5" customHeight="1" x14ac:dyDescent="0.2"/>
    <row r="60" spans="1:8" ht="19.5" customHeight="1" x14ac:dyDescent="0.2"/>
  </sheetData>
  <mergeCells count="13">
    <mergeCell ref="B2:G2"/>
    <mergeCell ref="D1:H1"/>
    <mergeCell ref="A4:D4"/>
    <mergeCell ref="A5:D5"/>
    <mergeCell ref="E5:F5"/>
    <mergeCell ref="A15:D15"/>
    <mergeCell ref="E6:F6"/>
    <mergeCell ref="E7:F7"/>
    <mergeCell ref="A10:F10"/>
    <mergeCell ref="E9:F9"/>
    <mergeCell ref="D13:H13"/>
    <mergeCell ref="A14:D14"/>
    <mergeCell ref="E8:F8"/>
  </mergeCells>
  <phoneticPr fontId="3"/>
  <hyperlinks>
    <hyperlink ref="H16" r:id="rId1" display="1" xr:uid="{39B4A192-7DEF-44A3-92D6-28BB5DD80147}"/>
    <hyperlink ref="H21" r:id="rId2" display="mitsumori\onion.pdf" xr:uid="{2E658674-F6F4-40BC-8FAC-E72836BEB788}"/>
    <hyperlink ref="H22" r:id="rId3" display="５" xr:uid="{3B3D85E9-7131-4EC1-A148-FEEED32F29CC}"/>
    <hyperlink ref="H26" r:id="rId4" display="../siryoh/pdf/kousiiraisyoudakusyo.pdf" xr:uid="{996F30D9-957A-4D37-8373-C07724A8248B}"/>
    <hyperlink ref="H27" r:id="rId5" display="８" xr:uid="{D9A8AF98-B8D5-4D5F-BEB0-8E9554CE662E}"/>
    <hyperlink ref="H38" r:id="rId6" display="１２" xr:uid="{04E82170-00E0-4019-9BDE-DA36CDFF865E}"/>
    <hyperlink ref="H42" r:id="rId7" display="１３" xr:uid="{FE434D36-71BD-44D8-B957-CDB0AC0AA5C7}"/>
    <hyperlink ref="H44" r:id="rId8" display="14" xr:uid="{A9B016D3-E763-45F7-BDD4-BDD27F6EEE28}"/>
    <hyperlink ref="H45" r:id="rId9" display="mitsumori\tsuushin-hi.pdf" xr:uid="{E73F6E1C-5E0F-463F-8B94-5764E06724A2}"/>
    <hyperlink ref="H47" r:id="rId10" display="mitsumori\kishiwadayakkyoku.PDF" xr:uid="{762676ED-7D53-4373-9383-8D1A38EEA1B6}"/>
    <hyperlink ref="H37" r:id="rId11" display="mitsumori\basu_koutsu-hi.pdf" xr:uid="{E03484D3-121F-42D2-AAD4-6688A7C057DE}"/>
    <hyperlink ref="H29" r:id="rId12" display="mitsumori\onion.pdf" xr:uid="{5AFDAAB0-2174-4A12-91BF-67A0D0ED311F}"/>
    <hyperlink ref="H48" r:id="rId13" display="１７" xr:uid="{3C749492-B234-4E11-8F2B-F3E82D56B498}"/>
    <hyperlink ref="H49" r:id="rId14" display="１８" xr:uid="{69B73B65-A311-4A83-A814-90E79809370C}"/>
    <hyperlink ref="H19" r:id="rId15" display="１９" xr:uid="{C5EE2638-BDB4-48B6-93EA-8C3F706B85F9}"/>
    <hyperlink ref="H17" r:id="rId16" display="mitsumori\fukusi_senta-.pdf" xr:uid="{400C4AB3-8367-4180-84FC-ACA125DB6B3C}"/>
    <hyperlink ref="H18" r:id="rId17" display="mitsumori\fukusi_senta-.pdf" xr:uid="{5B684022-D24F-47D8-A0C1-EABB60B708B9}"/>
  </hyperlinks>
  <printOptions horizontalCentered="1"/>
  <pageMargins left="0.78740157480314965" right="0.78740157480314965" top="0.98425196850393704" bottom="0.55118110236220474" header="0.51181102362204722" footer="0.51181102362204722"/>
  <pageSetup paperSize="9" scale="52"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zoomScaleNormal="100" zoomScaleSheetLayoutView="100" workbookViewId="0">
      <selection activeCell="E22" sqref="E22"/>
    </sheetView>
  </sheetViews>
  <sheetFormatPr defaultColWidth="9" defaultRowHeight="13" x14ac:dyDescent="0.2"/>
  <cols>
    <col min="1" max="1" width="5.6328125" style="95" customWidth="1"/>
    <col min="2" max="2" width="27.6328125" style="95" bestFit="1" customWidth="1"/>
    <col min="3" max="3" width="20.6328125" style="95" customWidth="1"/>
    <col min="4" max="4" width="14.6328125" style="95" customWidth="1"/>
    <col min="5" max="5" width="10.6328125" style="95" customWidth="1"/>
    <col min="6" max="6" width="6.453125" style="95" customWidth="1"/>
    <col min="7" max="7" width="22.6328125" style="95" customWidth="1"/>
    <col min="8" max="8" width="13.7265625" style="95" customWidth="1"/>
    <col min="9" max="16384" width="9" style="95"/>
  </cols>
  <sheetData>
    <row r="1" spans="1:8" ht="21" x14ac:dyDescent="0.3">
      <c r="A1" s="135"/>
      <c r="B1" s="136"/>
      <c r="C1" s="136"/>
      <c r="D1" s="136"/>
      <c r="E1" s="136"/>
      <c r="F1" s="136"/>
      <c r="G1" s="136"/>
      <c r="H1" s="136" t="s">
        <v>352</v>
      </c>
    </row>
    <row r="2" spans="1:8" ht="16.5" x14ac:dyDescent="0.25">
      <c r="A2" s="335" t="s">
        <v>308</v>
      </c>
      <c r="B2" s="335"/>
      <c r="C2" s="335"/>
      <c r="D2" s="335"/>
      <c r="E2" s="335"/>
      <c r="F2" s="335"/>
      <c r="G2" s="335"/>
      <c r="H2" s="335"/>
    </row>
    <row r="3" spans="1:8" s="155" customFormat="1" x14ac:dyDescent="0.2">
      <c r="A3" s="336" t="s">
        <v>449</v>
      </c>
      <c r="B3" s="336"/>
      <c r="C3" s="336"/>
      <c r="D3" s="336"/>
      <c r="E3" s="336"/>
      <c r="F3" s="336"/>
      <c r="G3" s="336"/>
      <c r="H3" s="336"/>
    </row>
    <row r="4" spans="1:8" x14ac:dyDescent="0.2">
      <c r="A4" s="137"/>
      <c r="B4" s="137"/>
      <c r="C4" s="137"/>
      <c r="D4" s="137"/>
      <c r="E4" s="137"/>
      <c r="F4" s="137"/>
      <c r="G4" s="137"/>
      <c r="H4" s="137"/>
    </row>
    <row r="5" spans="1:8" x14ac:dyDescent="0.2">
      <c r="A5" s="339" t="s">
        <v>332</v>
      </c>
      <c r="B5" s="340"/>
      <c r="C5" s="340"/>
      <c r="D5" s="340"/>
      <c r="E5" s="341"/>
      <c r="F5" s="342" t="s">
        <v>33</v>
      </c>
      <c r="G5" s="340"/>
      <c r="H5" s="343"/>
    </row>
    <row r="6" spans="1:8" ht="19.5" thickBot="1" x14ac:dyDescent="0.25">
      <c r="A6" s="133" t="s">
        <v>331</v>
      </c>
      <c r="B6" s="39" t="s">
        <v>35</v>
      </c>
      <c r="C6" s="39" t="s">
        <v>134</v>
      </c>
      <c r="D6" s="39" t="s">
        <v>36</v>
      </c>
      <c r="E6" s="40" t="s">
        <v>270</v>
      </c>
      <c r="F6" s="41" t="s">
        <v>34</v>
      </c>
      <c r="G6" s="39" t="s">
        <v>35</v>
      </c>
      <c r="H6" s="39" t="s">
        <v>135</v>
      </c>
    </row>
    <row r="7" spans="1:8" ht="20.149999999999999" customHeight="1" thickTop="1" x14ac:dyDescent="0.2">
      <c r="A7" s="275">
        <v>1</v>
      </c>
      <c r="B7" s="138" t="s">
        <v>451</v>
      </c>
      <c r="C7" s="138" t="s">
        <v>453</v>
      </c>
      <c r="D7" s="150">
        <v>1200000</v>
      </c>
      <c r="E7" s="140" t="s">
        <v>457</v>
      </c>
      <c r="F7" s="42"/>
      <c r="G7" s="138"/>
      <c r="H7" s="139"/>
    </row>
    <row r="8" spans="1:8" ht="20.149999999999999" customHeight="1" x14ac:dyDescent="0.2">
      <c r="A8" s="268">
        <v>4</v>
      </c>
      <c r="B8" s="138" t="s">
        <v>452</v>
      </c>
      <c r="C8" s="138" t="s">
        <v>454</v>
      </c>
      <c r="D8" s="150">
        <v>148500</v>
      </c>
      <c r="E8" s="140" t="s">
        <v>457</v>
      </c>
      <c r="F8" s="141"/>
      <c r="G8" s="138"/>
      <c r="H8" s="139"/>
    </row>
    <row r="9" spans="1:8" ht="20.149999999999999" customHeight="1" x14ac:dyDescent="0.2">
      <c r="A9" s="268">
        <v>5</v>
      </c>
      <c r="B9" s="138" t="s">
        <v>455</v>
      </c>
      <c r="C9" s="138" t="s">
        <v>454</v>
      </c>
      <c r="D9" s="150">
        <v>60000</v>
      </c>
      <c r="E9" s="140" t="s">
        <v>456</v>
      </c>
      <c r="F9" s="141"/>
      <c r="G9" s="138"/>
      <c r="H9" s="139"/>
    </row>
    <row r="10" spans="1:8" ht="20.149999999999999" customHeight="1" x14ac:dyDescent="0.2">
      <c r="A10" s="268">
        <v>7</v>
      </c>
      <c r="B10" s="138" t="s">
        <v>463</v>
      </c>
      <c r="C10" s="138" t="s">
        <v>458</v>
      </c>
      <c r="D10" s="150">
        <v>8200</v>
      </c>
      <c r="E10" s="140" t="s">
        <v>457</v>
      </c>
      <c r="F10" s="141"/>
      <c r="G10" s="138"/>
      <c r="H10" s="139"/>
    </row>
    <row r="11" spans="1:8" ht="20.149999999999999" customHeight="1" x14ac:dyDescent="0.2">
      <c r="A11" s="268">
        <v>8</v>
      </c>
      <c r="B11" s="138" t="s">
        <v>474</v>
      </c>
      <c r="C11" s="138" t="s">
        <v>459</v>
      </c>
      <c r="D11" s="150">
        <v>8000</v>
      </c>
      <c r="E11" s="142" t="s">
        <v>457</v>
      </c>
      <c r="F11" s="141"/>
      <c r="G11" s="138"/>
      <c r="H11" s="139"/>
    </row>
    <row r="12" spans="1:8" ht="20.149999999999999" customHeight="1" x14ac:dyDescent="0.2">
      <c r="A12" s="268">
        <v>9</v>
      </c>
      <c r="B12" s="138" t="s">
        <v>452</v>
      </c>
      <c r="C12" s="138" t="s">
        <v>454</v>
      </c>
      <c r="D12" s="150">
        <v>145200</v>
      </c>
      <c r="E12" s="140" t="s">
        <v>457</v>
      </c>
      <c r="F12" s="141"/>
      <c r="G12" s="138"/>
      <c r="H12" s="139"/>
    </row>
    <row r="13" spans="1:8" ht="20.149999999999999" customHeight="1" x14ac:dyDescent="0.2">
      <c r="A13" s="268">
        <v>11</v>
      </c>
      <c r="B13" s="138" t="s">
        <v>464</v>
      </c>
      <c r="C13" s="138" t="s">
        <v>458</v>
      </c>
      <c r="D13" s="150">
        <v>487600</v>
      </c>
      <c r="E13" s="142" t="s">
        <v>457</v>
      </c>
      <c r="F13" s="141"/>
      <c r="G13" s="138"/>
      <c r="H13" s="139"/>
    </row>
    <row r="14" spans="1:8" ht="20.149999999999999" customHeight="1" x14ac:dyDescent="0.2">
      <c r="A14" s="268">
        <v>12</v>
      </c>
      <c r="B14" s="138" t="s">
        <v>463</v>
      </c>
      <c r="C14" s="138" t="s">
        <v>458</v>
      </c>
      <c r="D14" s="150">
        <v>60620</v>
      </c>
      <c r="E14" s="140" t="s">
        <v>457</v>
      </c>
      <c r="F14" s="141"/>
      <c r="G14" s="138"/>
      <c r="H14" s="139"/>
    </row>
    <row r="15" spans="1:8" ht="20.149999999999999" customHeight="1" x14ac:dyDescent="0.2">
      <c r="A15" s="268">
        <v>13</v>
      </c>
      <c r="B15" s="138" t="s">
        <v>465</v>
      </c>
      <c r="C15" s="138" t="s">
        <v>460</v>
      </c>
      <c r="D15" s="150">
        <v>33232</v>
      </c>
      <c r="E15" s="140" t="s">
        <v>457</v>
      </c>
      <c r="F15" s="141"/>
      <c r="G15" s="138"/>
      <c r="H15" s="139"/>
    </row>
    <row r="16" spans="1:8" ht="20.149999999999999" customHeight="1" x14ac:dyDescent="0.2">
      <c r="A16" s="268">
        <v>14</v>
      </c>
      <c r="B16" s="138" t="s">
        <v>466</v>
      </c>
      <c r="C16" s="138" t="s">
        <v>461</v>
      </c>
      <c r="D16" s="150">
        <v>5040</v>
      </c>
      <c r="E16" s="140" t="s">
        <v>457</v>
      </c>
      <c r="F16" s="141"/>
      <c r="G16" s="138"/>
      <c r="H16" s="139"/>
    </row>
    <row r="17" spans="1:8" ht="20.149999999999999" customHeight="1" x14ac:dyDescent="0.2">
      <c r="A17" s="268">
        <v>15</v>
      </c>
      <c r="B17" s="138" t="s">
        <v>466</v>
      </c>
      <c r="C17" s="138" t="s">
        <v>461</v>
      </c>
      <c r="D17" s="150">
        <v>19740</v>
      </c>
      <c r="E17" s="140" t="s">
        <v>457</v>
      </c>
      <c r="F17" s="141"/>
      <c r="G17" s="138"/>
      <c r="H17" s="139"/>
    </row>
    <row r="18" spans="1:8" ht="20.149999999999999" customHeight="1" x14ac:dyDescent="0.2">
      <c r="A18" s="268">
        <v>16</v>
      </c>
      <c r="B18" s="138" t="s">
        <v>467</v>
      </c>
      <c r="C18" s="138" t="s">
        <v>462</v>
      </c>
      <c r="D18" s="150">
        <v>2000</v>
      </c>
      <c r="E18" s="276">
        <v>44561</v>
      </c>
      <c r="F18" s="141"/>
      <c r="G18" s="138"/>
      <c r="H18" s="139"/>
    </row>
    <row r="19" spans="1:8" ht="20.149999999999999" customHeight="1" x14ac:dyDescent="0.2">
      <c r="A19" s="268">
        <v>17</v>
      </c>
      <c r="B19" s="138" t="s">
        <v>467</v>
      </c>
      <c r="C19" s="138" t="s">
        <v>468</v>
      </c>
      <c r="D19" s="150">
        <v>7000</v>
      </c>
      <c r="E19" s="276">
        <v>44561</v>
      </c>
      <c r="F19" s="141"/>
      <c r="G19" s="138"/>
      <c r="H19" s="139"/>
    </row>
    <row r="20" spans="1:8" ht="20.149999999999999" customHeight="1" x14ac:dyDescent="0.2">
      <c r="A20" s="268">
        <v>18</v>
      </c>
      <c r="B20" s="138" t="s">
        <v>467</v>
      </c>
      <c r="C20" s="138" t="s">
        <v>470</v>
      </c>
      <c r="D20" s="150">
        <v>7200</v>
      </c>
      <c r="E20" s="276">
        <v>44561</v>
      </c>
      <c r="F20" s="141"/>
      <c r="G20" s="138"/>
      <c r="H20" s="139"/>
    </row>
    <row r="21" spans="1:8" ht="20.149999999999999" customHeight="1" x14ac:dyDescent="0.2">
      <c r="A21" s="268">
        <v>19</v>
      </c>
      <c r="B21" s="138" t="s">
        <v>476</v>
      </c>
      <c r="C21" s="138" t="s">
        <v>477</v>
      </c>
      <c r="D21" s="150">
        <v>8800</v>
      </c>
      <c r="E21" s="142" t="s">
        <v>457</v>
      </c>
      <c r="F21" s="141"/>
      <c r="G21" s="138"/>
      <c r="H21" s="139"/>
    </row>
    <row r="22" spans="1:8" ht="20.149999999999999" customHeight="1" x14ac:dyDescent="0.2">
      <c r="A22" s="274"/>
      <c r="B22" s="138"/>
      <c r="C22" s="138"/>
      <c r="D22" s="150"/>
      <c r="E22" s="142"/>
      <c r="F22" s="141"/>
      <c r="G22" s="138"/>
      <c r="H22" s="139"/>
    </row>
    <row r="23" spans="1:8" ht="20.149999999999999" customHeight="1" x14ac:dyDescent="0.2">
      <c r="A23" s="141"/>
      <c r="B23" s="138"/>
      <c r="C23" s="138"/>
      <c r="D23" s="150"/>
      <c r="E23" s="142"/>
      <c r="F23" s="141"/>
      <c r="G23" s="138"/>
      <c r="H23" s="139"/>
    </row>
    <row r="24" spans="1:8" ht="20.149999999999999" customHeight="1" x14ac:dyDescent="0.2">
      <c r="A24" s="141"/>
      <c r="B24" s="138"/>
      <c r="C24" s="138"/>
      <c r="D24" s="150"/>
      <c r="E24" s="142"/>
      <c r="F24" s="141"/>
      <c r="G24" s="138"/>
      <c r="H24" s="139"/>
    </row>
    <row r="25" spans="1:8" ht="20.149999999999999" customHeight="1" x14ac:dyDescent="0.2">
      <c r="A25" s="141"/>
      <c r="B25" s="138"/>
      <c r="C25" s="138"/>
      <c r="D25" s="151"/>
      <c r="E25" s="142"/>
      <c r="F25" s="141"/>
      <c r="G25" s="138"/>
      <c r="H25" s="139"/>
    </row>
    <row r="26" spans="1:8" ht="20.149999999999999" customHeight="1" x14ac:dyDescent="0.2">
      <c r="A26" s="336"/>
      <c r="B26" s="336"/>
      <c r="C26" s="131" t="s">
        <v>37</v>
      </c>
      <c r="D26" s="132">
        <f>SUM(D7:D25)</f>
        <v>2201132</v>
      </c>
      <c r="E26" s="137"/>
      <c r="F26" s="137"/>
      <c r="G26" s="137"/>
      <c r="H26" s="143"/>
    </row>
    <row r="27" spans="1:8" ht="21" customHeight="1" x14ac:dyDescent="0.2">
      <c r="A27" s="344" t="s">
        <v>333</v>
      </c>
      <c r="B27" s="344"/>
      <c r="C27" s="344"/>
      <c r="D27" s="344"/>
      <c r="E27" s="344"/>
      <c r="F27" s="344"/>
      <c r="G27" s="344"/>
      <c r="H27" s="344"/>
    </row>
    <row r="28" spans="1:8" s="145" customFormat="1" ht="17.25" customHeight="1" x14ac:dyDescent="0.2">
      <c r="A28" s="149" t="s">
        <v>334</v>
      </c>
      <c r="B28" s="144"/>
      <c r="C28" s="144"/>
      <c r="D28" s="144"/>
      <c r="E28" s="144"/>
      <c r="F28" s="144"/>
      <c r="G28" s="144"/>
      <c r="H28" s="144"/>
    </row>
    <row r="29" spans="1:8" ht="17.25" customHeight="1" x14ac:dyDescent="0.2">
      <c r="A29" s="337" t="s">
        <v>265</v>
      </c>
      <c r="B29" s="338"/>
      <c r="C29" s="338"/>
      <c r="D29" s="338"/>
      <c r="E29" s="338"/>
      <c r="F29" s="338"/>
      <c r="G29" s="338"/>
      <c r="H29" s="338"/>
    </row>
    <row r="30" spans="1:8" ht="21" customHeight="1" x14ac:dyDescent="0.2">
      <c r="A30" s="146"/>
      <c r="B30" s="147"/>
      <c r="C30" s="147"/>
      <c r="D30" s="147"/>
      <c r="E30" s="147"/>
      <c r="F30" s="147"/>
      <c r="G30" s="147"/>
      <c r="H30" s="147"/>
    </row>
    <row r="31" spans="1:8" x14ac:dyDescent="0.2">
      <c r="A31" s="137"/>
      <c r="B31" s="137"/>
      <c r="C31" s="137"/>
      <c r="D31" s="137"/>
      <c r="E31" s="137"/>
      <c r="F31" s="137"/>
      <c r="G31" s="137"/>
      <c r="H31" s="137"/>
    </row>
    <row r="32" spans="1:8" ht="19.5" thickBot="1" x14ac:dyDescent="0.25">
      <c r="A32" s="134" t="s">
        <v>331</v>
      </c>
      <c r="B32" s="128" t="s">
        <v>38</v>
      </c>
      <c r="C32" s="128" t="s">
        <v>39</v>
      </c>
      <c r="D32" s="129" t="s">
        <v>142</v>
      </c>
      <c r="E32" s="130" t="s">
        <v>40</v>
      </c>
      <c r="F32" s="24"/>
      <c r="G32" s="136"/>
      <c r="H32" s="24"/>
    </row>
    <row r="33" spans="1:8" ht="20.149999999999999" customHeight="1" thickTop="1" x14ac:dyDescent="0.2">
      <c r="A33" s="20"/>
      <c r="B33" s="52"/>
      <c r="C33" s="52"/>
      <c r="D33" s="21" t="s">
        <v>41</v>
      </c>
      <c r="E33" s="152"/>
      <c r="F33" s="24"/>
      <c r="G33" s="136"/>
      <c r="H33" s="148"/>
    </row>
    <row r="34" spans="1:8" ht="20.149999999999999" customHeight="1" x14ac:dyDescent="0.2">
      <c r="A34" s="20"/>
      <c r="B34" s="52"/>
      <c r="C34" s="52"/>
      <c r="D34" s="21" t="s">
        <v>41</v>
      </c>
      <c r="E34" s="152"/>
      <c r="F34" s="24"/>
      <c r="G34" s="136"/>
      <c r="H34" s="148"/>
    </row>
    <row r="35" spans="1:8" ht="20.149999999999999" customHeight="1" x14ac:dyDescent="0.2">
      <c r="A35" s="20"/>
      <c r="B35" s="52"/>
      <c r="C35" s="52"/>
      <c r="D35" s="21" t="s">
        <v>41</v>
      </c>
      <c r="E35" s="152"/>
      <c r="F35" s="24"/>
      <c r="G35" s="136"/>
      <c r="H35" s="148"/>
    </row>
    <row r="36" spans="1:8" ht="20.149999999999999" customHeight="1" x14ac:dyDescent="0.2">
      <c r="A36" s="20"/>
      <c r="B36" s="52"/>
      <c r="C36" s="52"/>
      <c r="D36" s="21" t="s">
        <v>41</v>
      </c>
      <c r="E36" s="152"/>
      <c r="F36" s="24"/>
      <c r="G36" s="136"/>
      <c r="H36" s="148"/>
    </row>
    <row r="37" spans="1:8" ht="20.149999999999999" customHeight="1" x14ac:dyDescent="0.2">
      <c r="A37" s="20"/>
      <c r="B37" s="52"/>
      <c r="C37" s="52"/>
      <c r="D37" s="21" t="s">
        <v>41</v>
      </c>
      <c r="E37" s="152"/>
      <c r="F37" s="24"/>
      <c r="G37" s="136"/>
      <c r="H37" s="148"/>
    </row>
    <row r="38" spans="1:8" ht="20.149999999999999" customHeight="1" x14ac:dyDescent="0.2">
      <c r="A38" s="20"/>
      <c r="B38" s="52"/>
      <c r="C38" s="52"/>
      <c r="D38" s="21" t="s">
        <v>41</v>
      </c>
      <c r="E38" s="152"/>
      <c r="F38" s="24"/>
      <c r="G38" s="136"/>
      <c r="H38" s="148"/>
    </row>
    <row r="39" spans="1:8" ht="20.149999999999999" customHeight="1" x14ac:dyDescent="0.2">
      <c r="A39" s="20"/>
      <c r="B39" s="52"/>
      <c r="C39" s="19"/>
      <c r="D39" s="21" t="s">
        <v>41</v>
      </c>
      <c r="E39" s="153"/>
      <c r="F39" s="24"/>
      <c r="G39" s="136"/>
      <c r="H39" s="148"/>
    </row>
    <row r="40" spans="1:8" ht="20.149999999999999" customHeight="1" x14ac:dyDescent="0.2">
      <c r="A40" s="137"/>
      <c r="B40" s="137"/>
      <c r="C40" s="137"/>
      <c r="D40" s="131" t="s">
        <v>42</v>
      </c>
      <c r="E40" s="154">
        <f>SUM(E33:E39)</f>
        <v>0</v>
      </c>
      <c r="F40" s="137"/>
      <c r="G40" s="137"/>
      <c r="H40" s="137"/>
    </row>
  </sheetData>
  <mergeCells count="7">
    <mergeCell ref="A2:H2"/>
    <mergeCell ref="A3:H3"/>
    <mergeCell ref="A29:H29"/>
    <mergeCell ref="A5:E5"/>
    <mergeCell ref="F5:H5"/>
    <mergeCell ref="A26:B26"/>
    <mergeCell ref="A27:H27"/>
  </mergeCells>
  <phoneticPr fontId="3"/>
  <hyperlinks>
    <hyperlink ref="A7" r:id="rId1" display="1" xr:uid="{42EC4BA6-8E0C-4AAB-9F6F-9BAD21F69F78}"/>
    <hyperlink ref="A8" r:id="rId2" display="mitsumori\onion.pdf" xr:uid="{A6615D50-90C3-4DA0-BE95-EB7F4911B27F}"/>
    <hyperlink ref="A9" r:id="rId3" display="５" xr:uid="{8A4F102E-AA3C-4527-AD61-4AE38CA89244}"/>
    <hyperlink ref="A10" r:id="rId4" display="７" xr:uid="{A8D9CD06-B1C7-45BB-9262-A03E5F59DC13}"/>
    <hyperlink ref="A11" r:id="rId5" display="８" xr:uid="{01399BF9-17AF-4914-85FB-CD9F677856EE}"/>
    <hyperlink ref="A12" r:id="rId6" display="mitsumori\onion.pdf" xr:uid="{DEC865D7-7C82-4600-9248-71FD60AD9B9D}"/>
    <hyperlink ref="A14" r:id="rId7" display="１２" xr:uid="{18EED45A-D660-46C9-AF20-E100CA216DBE}"/>
    <hyperlink ref="A13" r:id="rId8" display="mitsumori\basu_koutsu-hi.pdf" xr:uid="{AF8472D9-58C1-477A-9FFC-F2CFA417DB00}"/>
    <hyperlink ref="A15" r:id="rId9" display="１３" xr:uid="{F0EB213F-E50B-4B16-8FFA-70FE5DD1B790}"/>
    <hyperlink ref="A16" r:id="rId10" display="14" xr:uid="{557A0856-CCE2-4541-9D36-BBF8FB1A8513}"/>
    <hyperlink ref="A18" r:id="rId11" display="16" xr:uid="{06F34400-4358-4BDE-A69C-064AA292D14E}"/>
    <hyperlink ref="A19" r:id="rId12" display="１７" xr:uid="{BE94AEB4-CA98-4709-B431-650E2D5B3885}"/>
    <hyperlink ref="A20" r:id="rId13" display="１８" xr:uid="{30DB5D87-A303-405F-85D5-0DBD23FB1496}"/>
    <hyperlink ref="A17" r:id="rId14" display="mitsumori\tsuushin-hi.pdf" xr:uid="{EC4AE5E2-6142-403A-BF36-11F735978567}"/>
    <hyperlink ref="A21" r:id="rId15" display="１９" xr:uid="{A4813108-21F4-47EB-BB75-48386CB0B169}"/>
  </hyperlinks>
  <printOptions horizontalCentered="1"/>
  <pageMargins left="0.6692913385826772" right="0.6692913385826772" top="0.98425196850393704" bottom="0.98425196850393704" header="0.51181102362204722" footer="0.51181102362204722"/>
  <pageSetup paperSize="9" scale="70" orientation="portrait"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zoomScaleNormal="100" zoomScaleSheetLayoutView="100" workbookViewId="0">
      <selection activeCell="D50" sqref="D50"/>
    </sheetView>
  </sheetViews>
  <sheetFormatPr defaultRowHeight="13" x14ac:dyDescent="0.2"/>
  <cols>
    <col min="1" max="1" width="3.6328125" customWidth="1"/>
    <col min="2" max="2" width="5" customWidth="1"/>
    <col min="3" max="3" width="6.90625" customWidth="1"/>
    <col min="4" max="4" width="9.36328125" customWidth="1"/>
    <col min="5" max="5" width="10.7265625" customWidth="1"/>
    <col min="6" max="6" width="11.453125" customWidth="1"/>
    <col min="7" max="7" width="10.453125" customWidth="1"/>
    <col min="8" max="8" width="17.453125" customWidth="1"/>
    <col min="9" max="9" width="13.36328125" customWidth="1"/>
    <col min="10" max="10" width="4.6328125" customWidth="1"/>
    <col min="11" max="15" width="15.08984375" customWidth="1"/>
    <col min="16" max="16" width="11.26953125" bestFit="1" customWidth="1"/>
    <col min="17" max="17" width="11.26953125" customWidth="1"/>
    <col min="18" max="20" width="14" customWidth="1"/>
  </cols>
  <sheetData>
    <row r="1" spans="1:15" ht="14.25" customHeight="1" x14ac:dyDescent="0.3">
      <c r="A1" s="107"/>
      <c r="C1" s="196"/>
      <c r="D1" s="196"/>
      <c r="E1" s="196"/>
      <c r="F1" s="196"/>
      <c r="G1" s="196"/>
      <c r="H1" s="196"/>
      <c r="I1" s="197" t="s">
        <v>353</v>
      </c>
      <c r="J1" s="198"/>
      <c r="O1" s="199" t="s">
        <v>139</v>
      </c>
    </row>
    <row r="2" spans="1:15" ht="14" x14ac:dyDescent="0.2">
      <c r="I2" s="199" t="s">
        <v>226</v>
      </c>
      <c r="K2" s="79" t="s">
        <v>227</v>
      </c>
    </row>
    <row r="3" spans="1:15" x14ac:dyDescent="0.2">
      <c r="J3" s="197"/>
      <c r="K3" s="200" t="s">
        <v>228</v>
      </c>
      <c r="L3" s="201"/>
      <c r="M3" s="201"/>
      <c r="N3" s="202"/>
    </row>
    <row r="4" spans="1:15" ht="13.5" thickBot="1" x14ac:dyDescent="0.25">
      <c r="A4" s="203" t="s">
        <v>390</v>
      </c>
      <c r="B4" s="203"/>
      <c r="C4" s="203"/>
      <c r="D4" s="203"/>
      <c r="E4" s="196"/>
      <c r="F4" s="196"/>
      <c r="G4" s="196"/>
      <c r="H4" s="371" t="s">
        <v>159</v>
      </c>
      <c r="I4" s="371"/>
      <c r="J4" s="197"/>
      <c r="K4" s="204" t="s">
        <v>229</v>
      </c>
      <c r="N4" s="205"/>
    </row>
    <row r="5" spans="1:15" ht="13.5" thickBot="1" x14ac:dyDescent="0.25">
      <c r="A5" s="372" t="s">
        <v>478</v>
      </c>
      <c r="B5" s="372"/>
      <c r="C5" s="372"/>
      <c r="D5" s="372"/>
      <c r="E5" s="196"/>
      <c r="F5" s="196"/>
      <c r="G5" s="196"/>
      <c r="H5" s="196"/>
      <c r="I5" s="196"/>
      <c r="J5" s="196"/>
      <c r="K5" s="206" t="s">
        <v>171</v>
      </c>
      <c r="L5" s="207" t="s">
        <v>167</v>
      </c>
      <c r="M5" s="208" t="s">
        <v>168</v>
      </c>
      <c r="N5" s="205"/>
    </row>
    <row r="6" spans="1:15" ht="13.5" thickBot="1" x14ac:dyDescent="0.25">
      <c r="A6" s="196"/>
      <c r="B6" s="196"/>
      <c r="C6" s="196"/>
      <c r="D6" s="196"/>
      <c r="E6" s="196"/>
      <c r="F6" s="196"/>
      <c r="G6" s="196"/>
      <c r="H6" s="196"/>
      <c r="I6" s="209" t="s">
        <v>166</v>
      </c>
      <c r="J6" s="196"/>
      <c r="K6" s="210"/>
      <c r="L6" s="211" t="str">
        <f>IF(K6="","",IF(K6&lt;897900,ROUNDDOWN(K6/89.79%,0),ROUNDDOWN((K6-102100)/79.58%,0)))</f>
        <v/>
      </c>
      <c r="M6" s="211" t="str">
        <f>IF(K6="","",L6-K6)</f>
        <v/>
      </c>
      <c r="N6" s="205"/>
    </row>
    <row r="7" spans="1:15" ht="21" customHeight="1" x14ac:dyDescent="0.2">
      <c r="A7" s="373" t="s">
        <v>165</v>
      </c>
      <c r="B7" s="373"/>
      <c r="C7" s="373"/>
      <c r="D7" s="373"/>
      <c r="E7" s="373"/>
      <c r="F7" s="373"/>
      <c r="G7" s="373"/>
      <c r="H7" s="373"/>
      <c r="I7" s="374"/>
      <c r="J7" s="212"/>
      <c r="K7" s="213"/>
      <c r="M7" s="214"/>
      <c r="N7" s="205"/>
      <c r="O7" s="215"/>
    </row>
    <row r="8" spans="1:15" ht="14.25" customHeight="1" thickBot="1" x14ac:dyDescent="0.25">
      <c r="A8" s="212"/>
      <c r="B8" s="212"/>
      <c r="C8" s="212"/>
      <c r="D8" s="212"/>
      <c r="E8" s="196"/>
      <c r="F8" s="196"/>
      <c r="G8" s="196"/>
      <c r="H8" s="196"/>
      <c r="I8" s="375"/>
      <c r="J8" s="196"/>
      <c r="K8" s="204" t="s">
        <v>230</v>
      </c>
      <c r="N8" s="205"/>
    </row>
    <row r="9" spans="1:15" ht="13.5" customHeight="1" thickBot="1" x14ac:dyDescent="0.25">
      <c r="A9" s="377" t="s">
        <v>391</v>
      </c>
      <c r="B9" s="378"/>
      <c r="C9" s="378"/>
      <c r="D9" s="378"/>
      <c r="E9" s="378"/>
      <c r="F9" s="378"/>
      <c r="G9" s="378"/>
      <c r="H9" s="378"/>
      <c r="I9" s="375"/>
      <c r="J9" s="216"/>
      <c r="K9" s="207" t="s">
        <v>167</v>
      </c>
      <c r="L9" s="206" t="s">
        <v>171</v>
      </c>
      <c r="M9" s="208" t="s">
        <v>168</v>
      </c>
      <c r="N9" s="205"/>
    </row>
    <row r="10" spans="1:15" ht="13.5" customHeight="1" thickBot="1" x14ac:dyDescent="0.25">
      <c r="A10" s="378"/>
      <c r="B10" s="378"/>
      <c r="C10" s="378"/>
      <c r="D10" s="378"/>
      <c r="E10" s="378"/>
      <c r="F10" s="378"/>
      <c r="G10" s="378"/>
      <c r="H10" s="378"/>
      <c r="I10" s="375"/>
      <c r="J10" s="216"/>
      <c r="K10" s="217"/>
      <c r="L10" s="211" t="str">
        <f>IF(K10="","",IF(K10&lt;1000000,ROUNDUP(K10*89.79%,0),ROUNDUP(K10*79.58%+102100,0)))</f>
        <v/>
      </c>
      <c r="M10" s="211" t="str">
        <f>IF(K10="","",K10-L10)</f>
        <v/>
      </c>
      <c r="N10" s="218"/>
    </row>
    <row r="11" spans="1:15" ht="13.5" customHeight="1" x14ac:dyDescent="0.2">
      <c r="A11" s="216"/>
      <c r="B11" s="216"/>
      <c r="C11" s="216"/>
      <c r="D11" s="216"/>
      <c r="E11" s="216"/>
      <c r="F11" s="216"/>
      <c r="G11" s="216"/>
      <c r="H11" s="216"/>
      <c r="I11" s="376"/>
      <c r="J11" s="216"/>
    </row>
    <row r="12" spans="1:15" ht="13.5" thickBot="1" x14ac:dyDescent="0.25">
      <c r="A12" s="351" t="s">
        <v>137</v>
      </c>
      <c r="B12" s="351"/>
      <c r="C12" s="351"/>
      <c r="D12" s="351"/>
      <c r="E12" s="351"/>
      <c r="F12" s="351"/>
      <c r="G12" s="351"/>
      <c r="H12" s="351"/>
      <c r="I12" s="351"/>
      <c r="J12" s="198"/>
      <c r="K12" s="219" t="s">
        <v>231</v>
      </c>
      <c r="L12" s="215"/>
      <c r="M12" s="215"/>
    </row>
    <row r="13" spans="1:15" ht="13.5" thickBot="1" x14ac:dyDescent="0.25">
      <c r="A13" s="196" t="s">
        <v>318</v>
      </c>
      <c r="B13" s="196"/>
      <c r="C13" s="370" t="s">
        <v>480</v>
      </c>
      <c r="D13" s="370"/>
      <c r="E13" s="370"/>
      <c r="F13" s="370"/>
      <c r="G13" s="370"/>
      <c r="H13" s="196"/>
      <c r="I13" s="196"/>
      <c r="J13" s="196"/>
      <c r="K13" s="207" t="s">
        <v>167</v>
      </c>
      <c r="L13" s="215"/>
      <c r="M13" s="215"/>
    </row>
    <row r="14" spans="1:15" ht="13.5" thickBot="1" x14ac:dyDescent="0.25">
      <c r="A14" s="196" t="s">
        <v>105</v>
      </c>
      <c r="B14" s="196"/>
      <c r="C14" s="352" t="s">
        <v>481</v>
      </c>
      <c r="D14" s="352"/>
      <c r="E14" s="352"/>
      <c r="F14" s="352"/>
      <c r="G14" s="196"/>
      <c r="H14" s="196"/>
      <c r="I14" s="196"/>
      <c r="J14" s="196"/>
      <c r="K14" s="210"/>
      <c r="L14" s="215"/>
      <c r="M14" s="215"/>
    </row>
    <row r="15" spans="1:15" x14ac:dyDescent="0.2">
      <c r="A15" s="196" t="s">
        <v>106</v>
      </c>
      <c r="B15" s="196"/>
      <c r="C15" s="351" t="s">
        <v>483</v>
      </c>
      <c r="D15" s="351"/>
      <c r="E15" s="351"/>
      <c r="F15" s="351"/>
      <c r="G15" s="196"/>
      <c r="H15" s="196"/>
      <c r="I15" s="196"/>
      <c r="J15" s="196"/>
    </row>
    <row r="16" spans="1:15" ht="13.5" thickBot="1" x14ac:dyDescent="0.25">
      <c r="A16" s="196" t="s">
        <v>107</v>
      </c>
      <c r="B16" s="196"/>
      <c r="C16" s="196"/>
      <c r="D16" s="196"/>
      <c r="E16" s="196"/>
      <c r="F16" s="196"/>
      <c r="G16" s="196"/>
      <c r="H16" s="196"/>
      <c r="I16" s="196"/>
      <c r="J16" s="196"/>
      <c r="K16" t="s">
        <v>170</v>
      </c>
    </row>
    <row r="17" spans="1:17" ht="13.5" thickBot="1" x14ac:dyDescent="0.25">
      <c r="A17" s="220" t="s">
        <v>360</v>
      </c>
      <c r="B17" s="196"/>
      <c r="C17" s="351"/>
      <c r="D17" s="351"/>
      <c r="E17" s="351"/>
      <c r="F17" s="351"/>
      <c r="G17" s="369" t="s">
        <v>232</v>
      </c>
      <c r="H17" s="369"/>
      <c r="I17" s="369"/>
      <c r="J17" s="196"/>
      <c r="K17" s="221"/>
      <c r="L17" t="s">
        <v>233</v>
      </c>
    </row>
    <row r="18" spans="1:17" x14ac:dyDescent="0.2">
      <c r="A18" s="196" t="s">
        <v>234</v>
      </c>
      <c r="B18" s="196"/>
      <c r="C18" s="196"/>
      <c r="D18" s="196"/>
      <c r="E18" s="196"/>
      <c r="F18" s="196"/>
      <c r="G18" s="196"/>
      <c r="H18" s="196"/>
      <c r="I18" s="196"/>
      <c r="J18" s="222"/>
      <c r="L18" t="s">
        <v>173</v>
      </c>
    </row>
    <row r="19" spans="1:17" x14ac:dyDescent="0.2">
      <c r="J19" s="196"/>
    </row>
    <row r="20" spans="1:17" ht="13.5" thickBot="1" x14ac:dyDescent="0.25">
      <c r="A20" s="196" t="s">
        <v>307</v>
      </c>
      <c r="B20" s="196"/>
      <c r="D20" s="196" t="s">
        <v>108</v>
      </c>
      <c r="E20" s="196" t="s">
        <v>109</v>
      </c>
      <c r="F20" s="223" t="s">
        <v>110</v>
      </c>
      <c r="H20" s="196" t="s">
        <v>482</v>
      </c>
      <c r="I20" s="196"/>
      <c r="J20" s="196"/>
      <c r="K20" s="78" t="s">
        <v>169</v>
      </c>
    </row>
    <row r="21" spans="1:17" ht="13.5" thickBot="1" x14ac:dyDescent="0.25">
      <c r="A21" s="196" t="s">
        <v>306</v>
      </c>
      <c r="B21" s="196"/>
      <c r="C21" s="196"/>
      <c r="D21" s="352" t="s">
        <v>479</v>
      </c>
      <c r="E21" s="352"/>
      <c r="F21" s="196"/>
      <c r="G21" s="196"/>
      <c r="H21" s="196"/>
      <c r="I21" s="196"/>
      <c r="J21" s="196"/>
      <c r="K21" s="156" t="s">
        <v>178</v>
      </c>
      <c r="L21" s="363" t="s">
        <v>235</v>
      </c>
      <c r="M21" s="364"/>
    </row>
    <row r="22" spans="1:17" ht="13.5" thickBot="1" x14ac:dyDescent="0.25">
      <c r="A22" s="196"/>
      <c r="B22" s="196"/>
      <c r="C22" s="196"/>
      <c r="D22" s="196"/>
      <c r="E22" s="196"/>
      <c r="F22" s="196"/>
      <c r="G22" s="196"/>
      <c r="H22" s="196"/>
      <c r="I22" s="196"/>
      <c r="J22" s="196"/>
      <c r="K22" s="157">
        <v>0</v>
      </c>
      <c r="L22" s="224" t="s">
        <v>174</v>
      </c>
      <c r="M22" s="225" t="s">
        <v>305</v>
      </c>
    </row>
    <row r="23" spans="1:17" ht="13.5" thickBot="1" x14ac:dyDescent="0.25">
      <c r="A23" s="196"/>
      <c r="B23" s="196" t="s">
        <v>111</v>
      </c>
      <c r="C23" s="196"/>
      <c r="D23" s="196"/>
      <c r="E23" s="196"/>
      <c r="F23" s="196"/>
      <c r="G23" s="196"/>
      <c r="H23" s="196"/>
      <c r="I23" s="196"/>
      <c r="J23" s="196"/>
      <c r="K23" s="157">
        <v>1</v>
      </c>
      <c r="L23" s="224" t="s">
        <v>236</v>
      </c>
      <c r="M23" s="225" t="s">
        <v>237</v>
      </c>
    </row>
    <row r="24" spans="1:17" ht="13.5" thickBot="1" x14ac:dyDescent="0.25">
      <c r="A24" s="196"/>
      <c r="B24" s="196"/>
      <c r="C24" s="196" t="s">
        <v>172</v>
      </c>
      <c r="D24" s="196"/>
      <c r="E24" s="226"/>
      <c r="F24" s="358">
        <v>7280</v>
      </c>
      <c r="G24" s="358"/>
      <c r="H24" s="226" t="s">
        <v>304</v>
      </c>
      <c r="I24" s="196"/>
      <c r="J24" s="196"/>
      <c r="K24" s="157">
        <v>10000</v>
      </c>
      <c r="L24" s="224" t="s">
        <v>174</v>
      </c>
      <c r="M24" s="225" t="s">
        <v>238</v>
      </c>
      <c r="P24" s="214"/>
      <c r="Q24" s="214"/>
    </row>
    <row r="25" spans="1:17" ht="13.5" thickBot="1" x14ac:dyDescent="0.25">
      <c r="A25" s="227"/>
      <c r="B25" s="227"/>
      <c r="D25" s="228"/>
      <c r="E25" s="229" t="s">
        <v>303</v>
      </c>
      <c r="F25" s="365">
        <f>IF(F24="","",ROUNDDOWN(F24/1.1*0.1,0))</f>
        <v>661</v>
      </c>
      <c r="G25" s="365"/>
      <c r="H25" s="229" t="s">
        <v>239</v>
      </c>
      <c r="I25" s="227"/>
      <c r="J25" s="227"/>
      <c r="K25" s="157">
        <v>1000000</v>
      </c>
      <c r="L25" s="224" t="s">
        <v>174</v>
      </c>
      <c r="M25" s="225" t="s">
        <v>240</v>
      </c>
    </row>
    <row r="26" spans="1:17" ht="13.5" thickBot="1" x14ac:dyDescent="0.25">
      <c r="A26" s="227"/>
      <c r="B26" s="227"/>
      <c r="D26" s="228"/>
      <c r="E26" s="229" t="s">
        <v>241</v>
      </c>
      <c r="F26" s="365" t="str">
        <f>IF(F24="","",IF(OR(D21="１．個人契約",D21="３．その他(任意団体等）"),IF(K6="",M10,M6),""))</f>
        <v/>
      </c>
      <c r="G26" s="365"/>
      <c r="H26" s="229" t="s">
        <v>302</v>
      </c>
      <c r="I26" s="227"/>
      <c r="J26" s="227"/>
      <c r="K26" s="157">
        <v>1000001</v>
      </c>
      <c r="L26" s="224" t="s">
        <v>175</v>
      </c>
      <c r="M26" s="225" t="s">
        <v>242</v>
      </c>
    </row>
    <row r="27" spans="1:17" ht="13.5" thickBot="1" x14ac:dyDescent="0.25">
      <c r="A27" s="227"/>
      <c r="B27" s="227"/>
      <c r="C27" s="227" t="s">
        <v>243</v>
      </c>
      <c r="D27" s="227"/>
      <c r="E27" s="365">
        <f>IF(F26="",F24,F24-F26)</f>
        <v>7280</v>
      </c>
      <c r="F27" s="366"/>
      <c r="G27" s="366"/>
      <c r="H27" s="226" t="s">
        <v>112</v>
      </c>
      <c r="I27" s="227"/>
      <c r="J27" s="227"/>
      <c r="K27" s="157">
        <v>2000000</v>
      </c>
      <c r="L27" s="224" t="s">
        <v>175</v>
      </c>
      <c r="M27" s="225" t="s">
        <v>244</v>
      </c>
    </row>
    <row r="28" spans="1:17" ht="13.5" thickBot="1" x14ac:dyDescent="0.25">
      <c r="A28" s="227"/>
      <c r="B28" s="227"/>
      <c r="C28" s="227"/>
      <c r="D28" s="227"/>
      <c r="E28" s="227"/>
      <c r="F28" s="227"/>
      <c r="G28" s="227"/>
      <c r="H28" s="227"/>
      <c r="I28" s="227"/>
      <c r="J28" s="227"/>
      <c r="K28" s="157">
        <v>2000001</v>
      </c>
      <c r="L28" s="230" t="s">
        <v>176</v>
      </c>
      <c r="M28" s="225" t="s">
        <v>245</v>
      </c>
    </row>
    <row r="29" spans="1:17" ht="13.5" thickBot="1" x14ac:dyDescent="0.25">
      <c r="A29" s="196"/>
      <c r="B29" s="196"/>
      <c r="C29" s="196" t="s">
        <v>315</v>
      </c>
      <c r="D29" s="197"/>
      <c r="E29" s="196" t="s">
        <v>113</v>
      </c>
      <c r="F29" s="196"/>
      <c r="G29" s="196" t="s">
        <v>365</v>
      </c>
      <c r="H29" s="196"/>
      <c r="I29" s="196" t="s">
        <v>316</v>
      </c>
      <c r="J29" s="196"/>
      <c r="K29" s="157">
        <v>3000000</v>
      </c>
      <c r="L29" s="230" t="s">
        <v>176</v>
      </c>
      <c r="M29" s="225" t="s">
        <v>246</v>
      </c>
    </row>
    <row r="30" spans="1:17" ht="13.5" thickBot="1" x14ac:dyDescent="0.25">
      <c r="A30" s="231"/>
      <c r="B30" s="231"/>
      <c r="C30" s="231"/>
      <c r="G30" s="231"/>
      <c r="H30" s="231"/>
      <c r="I30" s="231"/>
      <c r="J30" s="231"/>
      <c r="K30" s="157">
        <v>3000001</v>
      </c>
      <c r="L30" s="230" t="s">
        <v>177</v>
      </c>
      <c r="M30" s="225" t="s">
        <v>247</v>
      </c>
    </row>
    <row r="31" spans="1:17" ht="13.5" thickBot="1" x14ac:dyDescent="0.25">
      <c r="A31" s="227"/>
      <c r="B31" s="227"/>
      <c r="C31" s="196" t="s">
        <v>301</v>
      </c>
      <c r="D31" s="197"/>
      <c r="E31" s="196" t="s">
        <v>113</v>
      </c>
      <c r="F31" s="196"/>
      <c r="G31" s="196" t="s">
        <v>248</v>
      </c>
      <c r="H31" s="196"/>
      <c r="I31" s="196" t="s">
        <v>316</v>
      </c>
      <c r="J31" s="227"/>
      <c r="K31" s="157">
        <v>5000000</v>
      </c>
      <c r="L31" s="230" t="s">
        <v>177</v>
      </c>
      <c r="M31" s="225" t="s">
        <v>249</v>
      </c>
    </row>
    <row r="32" spans="1:17" x14ac:dyDescent="0.2">
      <c r="A32" s="196"/>
      <c r="B32" s="196"/>
      <c r="I32" s="196"/>
      <c r="J32" s="196"/>
      <c r="K32" t="s">
        <v>314</v>
      </c>
    </row>
    <row r="33" spans="1:18" x14ac:dyDescent="0.2">
      <c r="A33" s="231"/>
      <c r="B33" s="231"/>
      <c r="C33" s="232" t="s">
        <v>389</v>
      </c>
      <c r="D33" s="232"/>
      <c r="E33" s="232"/>
      <c r="F33" s="232"/>
      <c r="G33" s="232"/>
      <c r="H33" s="232"/>
      <c r="I33" s="196"/>
      <c r="J33" s="231"/>
      <c r="K33" s="78" t="s">
        <v>313</v>
      </c>
    </row>
    <row r="34" spans="1:18" x14ac:dyDescent="0.2">
      <c r="A34" s="196"/>
      <c r="B34" s="196"/>
      <c r="C34" s="367" t="s">
        <v>250</v>
      </c>
      <c r="D34" s="368"/>
      <c r="E34" s="368"/>
      <c r="F34" s="368"/>
      <c r="G34" s="368"/>
      <c r="H34" s="368"/>
      <c r="I34" s="233"/>
      <c r="J34" s="196"/>
      <c r="K34" s="78" t="s">
        <v>312</v>
      </c>
    </row>
    <row r="35" spans="1:18" ht="13.5" customHeight="1" x14ac:dyDescent="0.2">
      <c r="A35" s="196"/>
      <c r="B35" s="196"/>
      <c r="C35" s="368"/>
      <c r="D35" s="368"/>
      <c r="E35" s="368"/>
      <c r="F35" s="368"/>
      <c r="G35" s="368"/>
      <c r="H35" s="368"/>
      <c r="I35" s="232"/>
      <c r="J35" s="231"/>
      <c r="K35" s="78" t="s">
        <v>328</v>
      </c>
    </row>
    <row r="36" spans="1:18" x14ac:dyDescent="0.2">
      <c r="A36" s="196"/>
      <c r="B36" s="196"/>
      <c r="C36" s="368"/>
      <c r="D36" s="368"/>
      <c r="E36" s="368"/>
      <c r="F36" s="368"/>
      <c r="G36" s="368"/>
      <c r="H36" s="368"/>
      <c r="I36" s="196"/>
      <c r="J36" s="196"/>
      <c r="K36" s="78" t="s">
        <v>329</v>
      </c>
    </row>
    <row r="37" spans="1:18" ht="14" x14ac:dyDescent="0.2">
      <c r="A37" s="196"/>
      <c r="B37" s="196"/>
      <c r="C37" s="231"/>
      <c r="D37" s="231"/>
      <c r="E37" s="231"/>
      <c r="F37" s="231"/>
      <c r="G37" s="231"/>
      <c r="H37" s="231"/>
      <c r="J37" s="196"/>
      <c r="K37" s="78" t="s">
        <v>325</v>
      </c>
      <c r="L37" s="234"/>
      <c r="M37" s="234"/>
    </row>
    <row r="38" spans="1:18" ht="14" x14ac:dyDescent="0.2">
      <c r="A38" s="196"/>
      <c r="B38" s="196"/>
      <c r="C38" s="231"/>
      <c r="D38" s="231"/>
      <c r="E38" s="196"/>
      <c r="F38" s="196"/>
      <c r="G38" s="196"/>
      <c r="H38" s="196"/>
      <c r="I38" s="196"/>
      <c r="J38" s="196"/>
      <c r="K38" s="235" t="s">
        <v>326</v>
      </c>
      <c r="N38" s="234"/>
      <c r="R38" s="215"/>
    </row>
    <row r="39" spans="1:18" ht="14" x14ac:dyDescent="0.2">
      <c r="A39" s="196"/>
      <c r="B39" s="196"/>
      <c r="C39" s="196" t="s">
        <v>300</v>
      </c>
      <c r="D39" s="196"/>
      <c r="E39" s="196"/>
      <c r="F39" s="196"/>
      <c r="G39" s="196"/>
      <c r="H39" s="196"/>
      <c r="I39" s="196"/>
      <c r="J39" s="196"/>
      <c r="K39" s="78" t="s">
        <v>327</v>
      </c>
      <c r="O39" s="234"/>
    </row>
    <row r="40" spans="1:18" x14ac:dyDescent="0.2">
      <c r="A40" s="196"/>
      <c r="B40" s="196"/>
      <c r="C40" s="196"/>
      <c r="D40" s="358">
        <f>E27</f>
        <v>7280</v>
      </c>
      <c r="E40" s="359"/>
      <c r="F40" s="359"/>
      <c r="G40" s="226" t="s">
        <v>299</v>
      </c>
      <c r="H40" s="196"/>
      <c r="I40" s="196"/>
      <c r="J40" s="196"/>
    </row>
    <row r="41" spans="1:18" x14ac:dyDescent="0.2">
      <c r="A41" s="196"/>
      <c r="B41" s="196"/>
      <c r="C41" s="231"/>
      <c r="D41" s="231"/>
      <c r="E41" s="196"/>
      <c r="F41" s="196"/>
      <c r="G41" s="196"/>
      <c r="H41" s="196"/>
      <c r="I41" s="196"/>
      <c r="J41" s="196"/>
    </row>
    <row r="42" spans="1:18" x14ac:dyDescent="0.2">
      <c r="A42" s="196"/>
      <c r="B42" s="196"/>
      <c r="C42" s="351" t="s">
        <v>114</v>
      </c>
      <c r="D42" s="351"/>
      <c r="E42" s="196"/>
      <c r="F42" s="196"/>
      <c r="G42" s="223"/>
      <c r="H42" s="223"/>
      <c r="I42" s="196"/>
      <c r="J42" s="196"/>
    </row>
    <row r="43" spans="1:18" x14ac:dyDescent="0.2">
      <c r="A43" s="196"/>
      <c r="B43" s="196"/>
      <c r="C43" s="226" t="s">
        <v>115</v>
      </c>
      <c r="D43" s="226"/>
      <c r="E43" s="226"/>
      <c r="F43" s="226"/>
      <c r="G43" s="226"/>
      <c r="H43" s="196"/>
      <c r="I43" s="196"/>
      <c r="J43" s="196"/>
    </row>
    <row r="44" spans="1:18" x14ac:dyDescent="0.2">
      <c r="A44" s="196"/>
      <c r="B44" s="196"/>
      <c r="C44" s="236" t="s">
        <v>116</v>
      </c>
      <c r="D44" s="236"/>
      <c r="E44" s="226"/>
      <c r="F44" s="226"/>
      <c r="G44" s="226"/>
      <c r="H44" s="196"/>
      <c r="I44" s="196"/>
      <c r="J44" s="196"/>
    </row>
    <row r="45" spans="1:18" x14ac:dyDescent="0.2">
      <c r="A45" s="196"/>
      <c r="B45" s="196"/>
      <c r="C45" s="236" t="s">
        <v>298</v>
      </c>
      <c r="D45" s="236"/>
      <c r="E45" s="236" t="s">
        <v>297</v>
      </c>
      <c r="F45" s="360"/>
      <c r="G45" s="360"/>
      <c r="H45" s="196"/>
      <c r="I45" s="196"/>
      <c r="J45" s="196"/>
    </row>
    <row r="46" spans="1:18" x14ac:dyDescent="0.2">
      <c r="A46" s="227"/>
      <c r="B46" s="227"/>
      <c r="C46" s="236" t="s">
        <v>117</v>
      </c>
      <c r="D46" s="236"/>
      <c r="E46" s="361"/>
      <c r="F46" s="361"/>
      <c r="G46" s="361"/>
      <c r="H46" s="227"/>
      <c r="I46" s="227"/>
      <c r="J46" s="227"/>
    </row>
    <row r="47" spans="1:18" x14ac:dyDescent="0.2">
      <c r="A47" s="227"/>
      <c r="B47" s="227"/>
      <c r="C47" s="237" t="s">
        <v>338</v>
      </c>
      <c r="D47" s="238"/>
      <c r="E47" s="239"/>
      <c r="F47" s="239"/>
      <c r="G47" s="239"/>
      <c r="H47" s="227"/>
      <c r="I47" s="227"/>
      <c r="J47" s="227"/>
    </row>
    <row r="48" spans="1:18" x14ac:dyDescent="0.2">
      <c r="A48" s="196"/>
      <c r="B48" s="196"/>
      <c r="C48" s="196"/>
      <c r="D48" s="196"/>
      <c r="E48" s="196"/>
      <c r="F48" s="196"/>
      <c r="G48" s="196"/>
      <c r="H48" s="196"/>
      <c r="I48" s="196"/>
      <c r="J48" s="196"/>
    </row>
    <row r="49" spans="1:18" x14ac:dyDescent="0.2">
      <c r="A49" s="196"/>
      <c r="B49" s="196" t="s">
        <v>118</v>
      </c>
      <c r="C49" s="196"/>
      <c r="D49" s="196"/>
      <c r="E49" s="196" t="s">
        <v>384</v>
      </c>
      <c r="F49" s="196"/>
      <c r="G49" s="196"/>
      <c r="H49" s="196"/>
      <c r="I49" s="196"/>
      <c r="J49" s="196"/>
    </row>
    <row r="50" spans="1:18" x14ac:dyDescent="0.2">
      <c r="A50" s="196"/>
      <c r="B50" s="196"/>
      <c r="C50" s="196"/>
      <c r="D50" s="196"/>
      <c r="E50" s="196"/>
      <c r="F50" s="196"/>
      <c r="G50" s="196"/>
      <c r="H50" s="196"/>
      <c r="I50" s="196"/>
      <c r="J50" s="196"/>
    </row>
    <row r="51" spans="1:18" ht="14" x14ac:dyDescent="0.2">
      <c r="A51" s="196"/>
      <c r="B51" s="227"/>
      <c r="C51" s="227"/>
      <c r="D51" s="227"/>
      <c r="E51" s="227"/>
      <c r="F51" s="227"/>
      <c r="G51" s="227"/>
      <c r="H51" s="227"/>
      <c r="I51" s="227"/>
      <c r="J51" s="227"/>
      <c r="P51" s="234"/>
      <c r="Q51" s="234"/>
    </row>
    <row r="52" spans="1:18" ht="13.5" customHeight="1" x14ac:dyDescent="0.2">
      <c r="A52" s="196"/>
      <c r="B52" s="240" t="s">
        <v>296</v>
      </c>
      <c r="C52" s="354" t="s">
        <v>392</v>
      </c>
      <c r="D52" s="354"/>
      <c r="E52" s="354"/>
      <c r="F52" s="354"/>
      <c r="G52" s="354"/>
      <c r="H52" s="354"/>
      <c r="I52" s="354"/>
      <c r="J52" s="241"/>
    </row>
    <row r="53" spans="1:18" x14ac:dyDescent="0.2">
      <c r="A53" s="196"/>
      <c r="B53" s="242"/>
      <c r="C53" s="354"/>
      <c r="D53" s="354"/>
      <c r="E53" s="354"/>
      <c r="F53" s="354"/>
      <c r="G53" s="354"/>
      <c r="H53" s="354"/>
      <c r="I53" s="354"/>
      <c r="J53" s="241"/>
    </row>
    <row r="54" spans="1:18" ht="14.25" customHeight="1" x14ac:dyDescent="0.2">
      <c r="A54" s="196"/>
      <c r="B54" s="243" t="s">
        <v>295</v>
      </c>
      <c r="C54" s="347" t="s">
        <v>393</v>
      </c>
      <c r="D54" s="347"/>
      <c r="E54" s="347"/>
      <c r="F54" s="347"/>
      <c r="G54" s="347"/>
      <c r="H54" s="347"/>
      <c r="I54" s="347"/>
      <c r="J54" s="244"/>
    </row>
    <row r="55" spans="1:18" x14ac:dyDescent="0.2">
      <c r="A55" s="196"/>
      <c r="B55" s="243"/>
      <c r="C55" s="347"/>
      <c r="D55" s="347"/>
      <c r="E55" s="347"/>
      <c r="F55" s="347"/>
      <c r="G55" s="347"/>
      <c r="H55" s="347"/>
      <c r="I55" s="347"/>
      <c r="J55" s="244"/>
    </row>
    <row r="56" spans="1:18" x14ac:dyDescent="0.2">
      <c r="A56" s="196"/>
      <c r="B56" s="243"/>
      <c r="C56" s="347"/>
      <c r="D56" s="347"/>
      <c r="E56" s="347"/>
      <c r="F56" s="347"/>
      <c r="G56" s="347"/>
      <c r="H56" s="347"/>
      <c r="I56" s="347"/>
      <c r="J56" s="244"/>
    </row>
    <row r="57" spans="1:18" x14ac:dyDescent="0.2">
      <c r="A57" s="196"/>
      <c r="B57" s="245" t="s">
        <v>294</v>
      </c>
      <c r="C57" s="357" t="s">
        <v>293</v>
      </c>
      <c r="D57" s="357"/>
      <c r="E57" s="357"/>
      <c r="F57" s="357"/>
      <c r="G57" s="357"/>
      <c r="H57" s="357"/>
      <c r="I57" s="357"/>
      <c r="J57" s="241"/>
    </row>
    <row r="58" spans="1:18" x14ac:dyDescent="0.2">
      <c r="A58" s="196"/>
      <c r="B58" s="245"/>
      <c r="C58" s="246"/>
      <c r="D58" s="246"/>
      <c r="E58" s="246"/>
      <c r="F58" s="246"/>
      <c r="G58" s="246"/>
      <c r="H58" s="246"/>
      <c r="I58" s="246" t="s">
        <v>366</v>
      </c>
      <c r="J58" s="241"/>
    </row>
    <row r="59" spans="1:18" x14ac:dyDescent="0.2">
      <c r="A59" s="196"/>
      <c r="B59" s="247"/>
      <c r="C59" s="241"/>
      <c r="D59" s="241"/>
      <c r="E59" s="241"/>
      <c r="F59" s="241"/>
      <c r="G59" s="241"/>
      <c r="H59" s="241"/>
      <c r="I59" s="241"/>
      <c r="J59" s="241"/>
    </row>
    <row r="60" spans="1:18" x14ac:dyDescent="0.2">
      <c r="A60" s="196"/>
      <c r="B60" s="247"/>
      <c r="C60" s="241"/>
      <c r="D60" s="241"/>
      <c r="E60" s="241"/>
      <c r="F60" s="241"/>
      <c r="G60" s="241"/>
      <c r="H60" s="241"/>
      <c r="I60" s="248" t="s">
        <v>353</v>
      </c>
      <c r="J60" s="241"/>
    </row>
    <row r="61" spans="1:18" x14ac:dyDescent="0.2">
      <c r="A61" s="249"/>
      <c r="B61" s="250"/>
      <c r="C61" s="362" t="s">
        <v>292</v>
      </c>
      <c r="D61" s="362"/>
      <c r="E61" s="362"/>
      <c r="F61" s="362"/>
      <c r="G61" s="362"/>
      <c r="H61" s="362"/>
      <c r="I61" s="199" t="s">
        <v>226</v>
      </c>
      <c r="J61" s="250"/>
    </row>
    <row r="62" spans="1:18" x14ac:dyDescent="0.2">
      <c r="A62" s="241"/>
      <c r="B62" s="247"/>
      <c r="C62" s="241"/>
      <c r="D62" s="241"/>
      <c r="E62" s="241"/>
      <c r="F62" s="241"/>
      <c r="G62" s="241"/>
      <c r="H62" s="241"/>
      <c r="I62" s="241"/>
      <c r="J62" s="241"/>
    </row>
    <row r="63" spans="1:18" ht="14.25" customHeight="1" x14ac:dyDescent="0.2">
      <c r="A63" s="251"/>
      <c r="B63" s="243" t="s">
        <v>291</v>
      </c>
      <c r="C63" s="347" t="s">
        <v>394</v>
      </c>
      <c r="D63" s="347"/>
      <c r="E63" s="347"/>
      <c r="F63" s="347"/>
      <c r="G63" s="347"/>
      <c r="H63" s="347"/>
      <c r="I63" s="347"/>
      <c r="J63" s="244"/>
      <c r="R63" s="234"/>
    </row>
    <row r="64" spans="1:18" x14ac:dyDescent="0.2">
      <c r="A64" s="251"/>
      <c r="B64" s="243"/>
      <c r="C64" s="347"/>
      <c r="D64" s="347"/>
      <c r="E64" s="347"/>
      <c r="F64" s="347"/>
      <c r="G64" s="347"/>
      <c r="H64" s="347"/>
      <c r="I64" s="347"/>
      <c r="J64" s="244"/>
    </row>
    <row r="65" spans="1:10" x14ac:dyDescent="0.2">
      <c r="A65" s="251"/>
      <c r="B65" s="243"/>
      <c r="C65" s="347"/>
      <c r="D65" s="347"/>
      <c r="E65" s="347"/>
      <c r="F65" s="347"/>
      <c r="G65" s="347"/>
      <c r="H65" s="347"/>
      <c r="I65" s="347"/>
      <c r="J65" s="244"/>
    </row>
    <row r="66" spans="1:10" x14ac:dyDescent="0.2">
      <c r="B66" s="245" t="s">
        <v>290</v>
      </c>
      <c r="C66" s="357" t="s">
        <v>289</v>
      </c>
      <c r="D66" s="357"/>
      <c r="E66" s="357"/>
      <c r="F66" s="357"/>
      <c r="G66" s="357"/>
      <c r="H66" s="357"/>
      <c r="I66" s="357"/>
      <c r="J66" s="241"/>
    </row>
    <row r="67" spans="1:10" ht="13.5" customHeight="1" x14ac:dyDescent="0.2">
      <c r="B67" s="243" t="s">
        <v>288</v>
      </c>
      <c r="C67" s="354" t="s">
        <v>319</v>
      </c>
      <c r="D67" s="354"/>
      <c r="E67" s="354"/>
      <c r="F67" s="354"/>
      <c r="G67" s="354"/>
      <c r="H67" s="354"/>
      <c r="I67" s="354"/>
      <c r="J67" s="244"/>
    </row>
    <row r="68" spans="1:10" x14ac:dyDescent="0.2">
      <c r="A68" s="251"/>
      <c r="B68" s="243"/>
      <c r="C68" s="354"/>
      <c r="D68" s="354"/>
      <c r="E68" s="354"/>
      <c r="F68" s="354"/>
      <c r="G68" s="354"/>
      <c r="H68" s="354"/>
      <c r="I68" s="354"/>
      <c r="J68" s="244"/>
    </row>
    <row r="69" spans="1:10" ht="13.5" customHeight="1" x14ac:dyDescent="0.2">
      <c r="B69" s="243" t="s">
        <v>287</v>
      </c>
      <c r="C69" s="354" t="s">
        <v>395</v>
      </c>
      <c r="D69" s="354"/>
      <c r="E69" s="354"/>
      <c r="F69" s="354"/>
      <c r="G69" s="354"/>
      <c r="H69" s="354"/>
      <c r="I69" s="354"/>
      <c r="J69" s="244"/>
    </row>
    <row r="70" spans="1:10" x14ac:dyDescent="0.2">
      <c r="A70" s="251"/>
      <c r="B70" s="243"/>
      <c r="C70" s="354"/>
      <c r="D70" s="354"/>
      <c r="E70" s="354"/>
      <c r="F70" s="354"/>
      <c r="G70" s="354"/>
      <c r="H70" s="354"/>
      <c r="I70" s="354"/>
      <c r="J70" s="244"/>
    </row>
    <row r="71" spans="1:10" ht="13.5" customHeight="1" x14ac:dyDescent="0.2">
      <c r="B71" s="243" t="s">
        <v>286</v>
      </c>
      <c r="C71" s="354" t="s">
        <v>335</v>
      </c>
      <c r="D71" s="354"/>
      <c r="E71" s="354"/>
      <c r="F71" s="354"/>
      <c r="G71" s="354"/>
      <c r="H71" s="354"/>
      <c r="I71" s="354"/>
      <c r="J71" s="244"/>
    </row>
    <row r="72" spans="1:10" x14ac:dyDescent="0.2">
      <c r="A72" s="251"/>
      <c r="B72" s="243"/>
      <c r="C72" s="354"/>
      <c r="D72" s="354"/>
      <c r="E72" s="354"/>
      <c r="F72" s="354"/>
      <c r="G72" s="354"/>
      <c r="H72" s="354"/>
      <c r="I72" s="354"/>
      <c r="J72" s="244"/>
    </row>
    <row r="73" spans="1:10" x14ac:dyDescent="0.2">
      <c r="B73" s="243" t="s">
        <v>285</v>
      </c>
      <c r="C73" s="357" t="s">
        <v>284</v>
      </c>
      <c r="D73" s="357"/>
      <c r="E73" s="357"/>
      <c r="F73" s="357"/>
      <c r="G73" s="357"/>
      <c r="H73" s="357"/>
      <c r="I73" s="357"/>
      <c r="J73" s="241"/>
    </row>
    <row r="74" spans="1:10" ht="13.5" customHeight="1" x14ac:dyDescent="0.2">
      <c r="B74" s="243" t="s">
        <v>283</v>
      </c>
      <c r="C74" s="354" t="s">
        <v>396</v>
      </c>
      <c r="D74" s="354"/>
      <c r="E74" s="354"/>
      <c r="F74" s="354"/>
      <c r="G74" s="354"/>
      <c r="H74" s="354"/>
      <c r="I74" s="354"/>
      <c r="J74" s="244"/>
    </row>
    <row r="75" spans="1:10" x14ac:dyDescent="0.2">
      <c r="A75" s="251"/>
      <c r="B75" s="243"/>
      <c r="C75" s="354"/>
      <c r="D75" s="354"/>
      <c r="E75" s="354"/>
      <c r="F75" s="354"/>
      <c r="G75" s="354"/>
      <c r="H75" s="354"/>
      <c r="I75" s="354"/>
      <c r="J75" s="244"/>
    </row>
    <row r="76" spans="1:10" x14ac:dyDescent="0.2">
      <c r="A76" s="251"/>
      <c r="B76" s="243"/>
      <c r="C76" s="354"/>
      <c r="D76" s="354"/>
      <c r="E76" s="354"/>
      <c r="F76" s="354"/>
      <c r="G76" s="354"/>
      <c r="H76" s="354"/>
      <c r="I76" s="354"/>
      <c r="J76" s="244"/>
    </row>
    <row r="77" spans="1:10" ht="13.5" customHeight="1" x14ac:dyDescent="0.2">
      <c r="B77" s="252" t="s">
        <v>282</v>
      </c>
      <c r="C77" s="347" t="s">
        <v>336</v>
      </c>
      <c r="D77" s="347"/>
      <c r="E77" s="347"/>
      <c r="F77" s="347"/>
      <c r="G77" s="347"/>
      <c r="H77" s="347"/>
      <c r="I77" s="347"/>
      <c r="J77" s="244"/>
    </row>
    <row r="78" spans="1:10" x14ac:dyDescent="0.2">
      <c r="A78" s="251"/>
      <c r="B78" s="253"/>
      <c r="C78" s="347"/>
      <c r="D78" s="347"/>
      <c r="E78" s="347"/>
      <c r="F78" s="347"/>
      <c r="G78" s="347"/>
      <c r="H78" s="347"/>
      <c r="I78" s="347"/>
      <c r="J78" s="244"/>
    </row>
    <row r="79" spans="1:10" ht="21.75" customHeight="1" x14ac:dyDescent="0.2">
      <c r="A79" s="251"/>
      <c r="B79" s="253"/>
      <c r="C79" s="347"/>
      <c r="D79" s="347"/>
      <c r="E79" s="347"/>
      <c r="F79" s="347"/>
      <c r="G79" s="347"/>
      <c r="H79" s="347"/>
      <c r="I79" s="347"/>
      <c r="J79" s="244"/>
    </row>
    <row r="80" spans="1:10" x14ac:dyDescent="0.2">
      <c r="A80" s="355"/>
      <c r="B80" s="355"/>
      <c r="C80" s="355"/>
      <c r="D80" s="355"/>
      <c r="E80" s="355"/>
      <c r="F80" s="355"/>
      <c r="G80" s="355"/>
      <c r="H80" s="355"/>
      <c r="I80" s="241"/>
      <c r="J80" s="241"/>
    </row>
    <row r="81" spans="1:10" ht="13.5" customHeight="1" x14ac:dyDescent="0.2">
      <c r="B81" s="251" t="s">
        <v>281</v>
      </c>
      <c r="C81" s="354" t="s">
        <v>280</v>
      </c>
      <c r="D81" s="354"/>
      <c r="E81" s="354"/>
      <c r="F81" s="354"/>
      <c r="G81" s="354"/>
      <c r="H81" s="354"/>
      <c r="I81" s="354"/>
      <c r="J81" s="244"/>
    </row>
    <row r="82" spans="1:10" x14ac:dyDescent="0.2">
      <c r="A82" s="251"/>
      <c r="B82" s="251"/>
      <c r="C82" s="354"/>
      <c r="D82" s="354"/>
      <c r="E82" s="354"/>
      <c r="F82" s="354"/>
      <c r="G82" s="354"/>
      <c r="H82" s="354"/>
      <c r="I82" s="354"/>
      <c r="J82" s="244"/>
    </row>
    <row r="83" spans="1:10" x14ac:dyDescent="0.2">
      <c r="A83" s="251"/>
      <c r="B83" s="251"/>
      <c r="C83" s="354"/>
      <c r="D83" s="354"/>
      <c r="E83" s="354"/>
      <c r="F83" s="354"/>
      <c r="G83" s="354"/>
      <c r="H83" s="354"/>
      <c r="I83" s="354"/>
      <c r="J83" s="244"/>
    </row>
    <row r="84" spans="1:10" x14ac:dyDescent="0.2">
      <c r="A84" s="251"/>
      <c r="B84" s="251"/>
      <c r="C84" s="251"/>
      <c r="D84" s="251"/>
      <c r="E84" s="251"/>
      <c r="F84" s="251"/>
      <c r="G84" s="251"/>
      <c r="H84" s="251"/>
      <c r="I84" s="251"/>
      <c r="J84" s="251"/>
    </row>
    <row r="85" spans="1:10" ht="13.5" customHeight="1" x14ac:dyDescent="0.2">
      <c r="B85" s="251" t="s">
        <v>279</v>
      </c>
      <c r="C85" s="354" t="s">
        <v>397</v>
      </c>
      <c r="D85" s="354"/>
      <c r="E85" s="354"/>
      <c r="F85" s="354"/>
      <c r="G85" s="354"/>
      <c r="H85" s="354"/>
      <c r="I85" s="354"/>
      <c r="J85" s="244"/>
    </row>
    <row r="86" spans="1:10" x14ac:dyDescent="0.2">
      <c r="A86" s="251"/>
      <c r="B86" s="251"/>
      <c r="C86" s="354"/>
      <c r="D86" s="354"/>
      <c r="E86" s="354"/>
      <c r="F86" s="354"/>
      <c r="G86" s="354"/>
      <c r="H86" s="354"/>
      <c r="I86" s="354"/>
      <c r="J86" s="244"/>
    </row>
    <row r="87" spans="1:10" x14ac:dyDescent="0.2">
      <c r="A87" s="251"/>
      <c r="B87" s="251"/>
      <c r="C87" s="354"/>
      <c r="D87" s="354"/>
      <c r="E87" s="354"/>
      <c r="F87" s="354"/>
      <c r="G87" s="354"/>
      <c r="H87" s="354"/>
      <c r="I87" s="354"/>
      <c r="J87" s="244"/>
    </row>
    <row r="88" spans="1:10" x14ac:dyDescent="0.2">
      <c r="A88" s="227" t="s">
        <v>278</v>
      </c>
      <c r="B88" s="227" t="s">
        <v>278</v>
      </c>
      <c r="C88" s="241"/>
      <c r="D88" s="241"/>
      <c r="E88" s="241"/>
      <c r="F88" s="241"/>
      <c r="G88" s="227" t="s">
        <v>277</v>
      </c>
      <c r="H88" s="241"/>
      <c r="I88" s="241"/>
      <c r="J88" s="241"/>
    </row>
    <row r="89" spans="1:10" x14ac:dyDescent="0.2">
      <c r="A89" s="227" t="s">
        <v>276</v>
      </c>
      <c r="B89" s="227" t="s">
        <v>276</v>
      </c>
      <c r="C89" s="241"/>
      <c r="D89" s="241"/>
      <c r="E89" s="241"/>
      <c r="F89" s="241"/>
      <c r="G89" s="227" t="s">
        <v>275</v>
      </c>
      <c r="H89" s="241"/>
      <c r="I89" s="241"/>
      <c r="J89" s="241"/>
    </row>
    <row r="90" spans="1:10" x14ac:dyDescent="0.2">
      <c r="A90" s="227" t="s">
        <v>274</v>
      </c>
      <c r="B90" s="227" t="s">
        <v>274</v>
      </c>
      <c r="C90" s="241"/>
      <c r="D90" s="241"/>
      <c r="E90" s="241"/>
      <c r="F90" s="241"/>
      <c r="G90" s="227" t="s">
        <v>251</v>
      </c>
      <c r="H90" s="241"/>
      <c r="I90" s="241"/>
      <c r="J90" s="241"/>
    </row>
    <row r="91" spans="1:10" x14ac:dyDescent="0.2">
      <c r="A91" s="227" t="s">
        <v>273</v>
      </c>
      <c r="B91" s="227" t="s">
        <v>273</v>
      </c>
      <c r="E91" s="241"/>
      <c r="F91" s="241"/>
      <c r="G91" s="227" t="s">
        <v>367</v>
      </c>
      <c r="H91" s="241"/>
      <c r="I91" s="241"/>
      <c r="J91" s="241"/>
    </row>
    <row r="92" spans="1:10" x14ac:dyDescent="0.2">
      <c r="A92" s="241"/>
      <c r="B92" s="241"/>
      <c r="C92" s="241"/>
      <c r="D92" s="241"/>
      <c r="E92" s="241"/>
      <c r="F92" s="241"/>
      <c r="G92" s="241"/>
      <c r="H92" s="241"/>
      <c r="I92" s="241"/>
      <c r="J92" s="241"/>
    </row>
    <row r="93" spans="1:10" ht="13.5" customHeight="1" x14ac:dyDescent="0.2">
      <c r="B93" s="251" t="s">
        <v>272</v>
      </c>
      <c r="C93" s="354" t="s">
        <v>271</v>
      </c>
      <c r="D93" s="354"/>
      <c r="E93" s="354"/>
      <c r="F93" s="354"/>
      <c r="G93" s="354"/>
      <c r="H93" s="354"/>
      <c r="I93" s="354"/>
      <c r="J93" s="244"/>
    </row>
    <row r="94" spans="1:10" x14ac:dyDescent="0.2">
      <c r="A94" s="251"/>
      <c r="B94" s="251"/>
      <c r="C94" s="354"/>
      <c r="D94" s="354"/>
      <c r="E94" s="354"/>
      <c r="F94" s="354"/>
      <c r="G94" s="354"/>
      <c r="H94" s="354"/>
      <c r="I94" s="354"/>
      <c r="J94" s="244"/>
    </row>
    <row r="95" spans="1:10" x14ac:dyDescent="0.2">
      <c r="A95" s="251"/>
      <c r="B95" s="251"/>
      <c r="C95" s="354"/>
      <c r="D95" s="354"/>
      <c r="E95" s="354"/>
      <c r="F95" s="354"/>
      <c r="G95" s="354"/>
      <c r="H95" s="354"/>
      <c r="I95" s="354"/>
      <c r="J95" s="244"/>
    </row>
    <row r="96" spans="1:10" x14ac:dyDescent="0.2">
      <c r="A96" s="355"/>
      <c r="B96" s="355"/>
      <c r="C96" s="355"/>
      <c r="D96" s="355"/>
      <c r="E96" s="355"/>
      <c r="F96" s="355"/>
      <c r="G96" s="355"/>
      <c r="H96" s="355"/>
      <c r="I96" s="241"/>
      <c r="J96" s="241"/>
    </row>
    <row r="97" spans="1:10" ht="13.5" customHeight="1" x14ac:dyDescent="0.2">
      <c r="B97" s="251" t="s">
        <v>337</v>
      </c>
      <c r="C97" s="356" t="s">
        <v>398</v>
      </c>
      <c r="D97" s="356"/>
      <c r="E97" s="356"/>
      <c r="F97" s="356"/>
      <c r="G97" s="356"/>
      <c r="H97" s="356"/>
      <c r="I97" s="356"/>
    </row>
    <row r="98" spans="1:10" x14ac:dyDescent="0.2">
      <c r="B98" s="254"/>
      <c r="C98" s="356"/>
      <c r="D98" s="356"/>
      <c r="E98" s="356"/>
      <c r="F98" s="356"/>
      <c r="G98" s="356"/>
      <c r="H98" s="356"/>
      <c r="I98" s="356"/>
    </row>
    <row r="99" spans="1:10" ht="24" customHeight="1" x14ac:dyDescent="0.2">
      <c r="B99" s="254"/>
      <c r="C99" s="356"/>
      <c r="D99" s="356"/>
      <c r="E99" s="356"/>
      <c r="F99" s="356"/>
      <c r="G99" s="356"/>
      <c r="H99" s="356"/>
      <c r="I99" s="356"/>
    </row>
    <row r="100" spans="1:10" x14ac:dyDescent="0.2">
      <c r="A100" s="241"/>
      <c r="B100" s="247"/>
      <c r="C100" s="241"/>
      <c r="D100" s="241"/>
      <c r="E100" s="241"/>
      <c r="F100" s="241"/>
      <c r="G100" s="241"/>
      <c r="H100" s="241"/>
      <c r="I100" s="241"/>
      <c r="J100" s="241"/>
    </row>
    <row r="101" spans="1:10" ht="13.5" customHeight="1" x14ac:dyDescent="0.2">
      <c r="B101" s="251" t="s">
        <v>320</v>
      </c>
      <c r="C101" s="347" t="s">
        <v>399</v>
      </c>
      <c r="D101" s="347"/>
      <c r="E101" s="347"/>
      <c r="F101" s="347"/>
      <c r="G101" s="347"/>
      <c r="H101" s="347"/>
      <c r="I101" s="347"/>
      <c r="J101" s="244"/>
    </row>
    <row r="102" spans="1:10" x14ac:dyDescent="0.2">
      <c r="A102" s="251"/>
      <c r="B102" s="251"/>
      <c r="C102" s="347"/>
      <c r="D102" s="347"/>
      <c r="E102" s="347"/>
      <c r="F102" s="347"/>
      <c r="G102" s="347"/>
      <c r="H102" s="347"/>
      <c r="I102" s="347"/>
      <c r="J102" s="244"/>
    </row>
    <row r="103" spans="1:10" x14ac:dyDescent="0.2">
      <c r="A103" s="227"/>
      <c r="B103" s="227"/>
      <c r="C103" s="227"/>
      <c r="D103" s="227"/>
      <c r="E103" s="227"/>
      <c r="F103" s="227"/>
      <c r="G103" s="227"/>
      <c r="H103" s="227"/>
      <c r="I103" s="227"/>
      <c r="J103" s="227"/>
    </row>
    <row r="104" spans="1:10" ht="13.5" customHeight="1" x14ac:dyDescent="0.2">
      <c r="B104" s="255" t="s">
        <v>322</v>
      </c>
      <c r="C104" s="348" t="s">
        <v>321</v>
      </c>
      <c r="D104" s="348"/>
      <c r="E104" s="348"/>
      <c r="F104" s="348"/>
      <c r="G104" s="348"/>
      <c r="H104" s="348"/>
      <c r="I104" s="348"/>
      <c r="J104" s="256"/>
    </row>
    <row r="105" spans="1:10" x14ac:dyDescent="0.2">
      <c r="A105" s="255"/>
      <c r="B105" s="255"/>
      <c r="C105" s="348"/>
      <c r="D105" s="348"/>
      <c r="E105" s="348"/>
      <c r="F105" s="348"/>
      <c r="G105" s="348"/>
      <c r="H105" s="348"/>
      <c r="I105" s="348"/>
      <c r="J105" s="256"/>
    </row>
    <row r="106" spans="1:10" x14ac:dyDescent="0.2">
      <c r="A106" s="255"/>
      <c r="B106" s="255"/>
      <c r="C106" s="256"/>
      <c r="D106" s="256"/>
      <c r="E106" s="256"/>
      <c r="F106" s="256"/>
      <c r="G106" s="256"/>
      <c r="H106" s="256"/>
      <c r="I106" s="256"/>
      <c r="J106" s="256"/>
    </row>
    <row r="107" spans="1:10" ht="13.5" customHeight="1" x14ac:dyDescent="0.2">
      <c r="A107" s="255"/>
      <c r="B107" s="255" t="s">
        <v>368</v>
      </c>
      <c r="C107" s="348" t="s">
        <v>369</v>
      </c>
      <c r="D107" s="348"/>
      <c r="E107" s="348"/>
      <c r="F107" s="348"/>
      <c r="G107" s="348"/>
      <c r="H107" s="348"/>
      <c r="I107" s="348"/>
      <c r="J107" s="256"/>
    </row>
    <row r="108" spans="1:10" x14ac:dyDescent="0.2">
      <c r="A108" s="255"/>
      <c r="B108" s="255"/>
      <c r="C108" s="348"/>
      <c r="D108" s="348"/>
      <c r="E108" s="348"/>
      <c r="F108" s="348"/>
      <c r="G108" s="348"/>
      <c r="H108" s="348"/>
      <c r="I108" s="348"/>
      <c r="J108" s="256"/>
    </row>
    <row r="109" spans="1:10" ht="32.25" customHeight="1" x14ac:dyDescent="0.2">
      <c r="A109" s="257"/>
      <c r="B109" s="227"/>
      <c r="C109" s="348"/>
      <c r="D109" s="348"/>
      <c r="E109" s="348"/>
      <c r="F109" s="348"/>
      <c r="G109" s="348"/>
      <c r="H109" s="348"/>
      <c r="I109" s="348"/>
      <c r="J109" s="227"/>
    </row>
    <row r="110" spans="1:10" x14ac:dyDescent="0.2">
      <c r="A110" s="257"/>
      <c r="B110" s="227"/>
      <c r="C110" s="258" t="s">
        <v>295</v>
      </c>
      <c r="D110" s="227" t="s">
        <v>370</v>
      </c>
      <c r="E110" s="227"/>
      <c r="F110" s="227"/>
      <c r="G110" s="227" t="s">
        <v>371</v>
      </c>
      <c r="H110" s="227"/>
      <c r="I110" s="227"/>
      <c r="J110" s="227"/>
    </row>
    <row r="111" spans="1:10" x14ac:dyDescent="0.2">
      <c r="A111" s="257"/>
      <c r="B111" s="227"/>
      <c r="C111" s="258" t="s">
        <v>372</v>
      </c>
      <c r="D111" s="227" t="s">
        <v>373</v>
      </c>
      <c r="E111" s="227"/>
      <c r="F111" s="227"/>
      <c r="G111" s="227" t="s">
        <v>374</v>
      </c>
      <c r="H111" s="227"/>
      <c r="I111" s="227"/>
      <c r="J111" s="227"/>
    </row>
    <row r="112" spans="1:10" x14ac:dyDescent="0.2">
      <c r="A112" s="257"/>
      <c r="B112" s="227"/>
      <c r="C112" s="258" t="s">
        <v>375</v>
      </c>
      <c r="D112" s="227" t="s">
        <v>376</v>
      </c>
      <c r="E112" s="227"/>
      <c r="F112" s="227"/>
      <c r="G112" s="227" t="s">
        <v>377</v>
      </c>
      <c r="H112" s="227"/>
      <c r="I112" s="227"/>
      <c r="J112" s="227"/>
    </row>
    <row r="113" spans="1:10" x14ac:dyDescent="0.2">
      <c r="A113" s="257"/>
      <c r="B113" s="227"/>
      <c r="C113" s="258" t="s">
        <v>378</v>
      </c>
      <c r="D113" s="227" t="s">
        <v>379</v>
      </c>
      <c r="E113" s="227"/>
      <c r="F113" s="227"/>
      <c r="G113" s="227" t="s">
        <v>380</v>
      </c>
      <c r="H113" s="227"/>
      <c r="I113" s="227"/>
      <c r="J113" s="227"/>
    </row>
    <row r="114" spans="1:10" x14ac:dyDescent="0.2">
      <c r="A114" s="257"/>
      <c r="B114" s="227"/>
      <c r="C114" s="227"/>
      <c r="D114" s="227"/>
      <c r="E114" s="227"/>
      <c r="F114" s="227"/>
      <c r="G114" s="227"/>
      <c r="H114" s="227"/>
      <c r="I114" s="227"/>
      <c r="J114" s="227"/>
    </row>
    <row r="115" spans="1:10" x14ac:dyDescent="0.2">
      <c r="B115" s="227" t="s">
        <v>381</v>
      </c>
      <c r="C115" s="349" t="s">
        <v>323</v>
      </c>
      <c r="D115" s="349"/>
      <c r="E115" s="349"/>
      <c r="F115" s="349"/>
      <c r="G115" s="349"/>
      <c r="H115" s="349"/>
      <c r="I115" s="349"/>
      <c r="J115" s="227"/>
    </row>
    <row r="116" spans="1:10" x14ac:dyDescent="0.2">
      <c r="A116" s="257"/>
      <c r="B116" s="227"/>
      <c r="C116" s="227"/>
      <c r="D116" s="227"/>
      <c r="E116" s="227"/>
      <c r="F116" s="227"/>
      <c r="G116" s="227"/>
      <c r="H116" s="227"/>
      <c r="I116" s="227"/>
      <c r="J116" s="227"/>
    </row>
    <row r="117" spans="1:10" x14ac:dyDescent="0.2">
      <c r="A117" s="227"/>
      <c r="B117" s="257" t="s">
        <v>382</v>
      </c>
      <c r="C117" s="350" t="s">
        <v>324</v>
      </c>
      <c r="D117" s="350"/>
      <c r="E117" s="350"/>
      <c r="F117" s="350"/>
      <c r="G117" s="350"/>
      <c r="H117" s="350"/>
      <c r="I117" s="350"/>
      <c r="J117" s="227"/>
    </row>
    <row r="118" spans="1:10" x14ac:dyDescent="0.2">
      <c r="A118" s="227"/>
      <c r="B118" s="227"/>
      <c r="C118" s="227"/>
      <c r="D118" s="227"/>
      <c r="E118" s="227"/>
      <c r="F118" s="227"/>
      <c r="G118" s="227"/>
      <c r="H118" s="227"/>
      <c r="I118" s="227"/>
      <c r="J118" s="227"/>
    </row>
    <row r="119" spans="1:10" x14ac:dyDescent="0.2">
      <c r="A119" s="220" t="s">
        <v>359</v>
      </c>
      <c r="B119" s="227"/>
      <c r="C119" s="227"/>
      <c r="D119" s="227"/>
      <c r="E119" s="227"/>
      <c r="F119" s="227"/>
      <c r="G119" s="227"/>
      <c r="H119" s="227"/>
      <c r="I119" s="227"/>
      <c r="J119" s="196"/>
    </row>
    <row r="120" spans="1:10" x14ac:dyDescent="0.2">
      <c r="A120" s="196" t="s">
        <v>119</v>
      </c>
      <c r="B120" s="351" t="s">
        <v>163</v>
      </c>
      <c r="C120" s="351"/>
      <c r="D120" s="352"/>
      <c r="E120" s="352"/>
      <c r="F120" s="352"/>
      <c r="G120" s="352"/>
      <c r="H120" s="196"/>
      <c r="I120" s="196"/>
      <c r="J120" s="196"/>
    </row>
    <row r="121" spans="1:10" x14ac:dyDescent="0.2">
      <c r="A121" s="196"/>
      <c r="B121" s="346"/>
      <c r="C121" s="346"/>
      <c r="D121" s="353"/>
      <c r="E121" s="353"/>
      <c r="F121" s="353"/>
      <c r="G121" s="353"/>
      <c r="H121" s="196"/>
      <c r="I121" s="196"/>
      <c r="J121" s="196"/>
    </row>
    <row r="122" spans="1:10" x14ac:dyDescent="0.2">
      <c r="B122" s="345" t="s">
        <v>164</v>
      </c>
      <c r="C122" s="345"/>
      <c r="D122" s="345"/>
      <c r="E122" s="345"/>
      <c r="F122" s="345"/>
      <c r="G122" s="345" t="s">
        <v>127</v>
      </c>
      <c r="H122" s="196"/>
      <c r="J122" s="196"/>
    </row>
    <row r="123" spans="1:10" x14ac:dyDescent="0.2">
      <c r="A123" s="196" t="s">
        <v>120</v>
      </c>
      <c r="B123" s="346"/>
      <c r="C123" s="346"/>
      <c r="D123" s="346"/>
      <c r="E123" s="346"/>
      <c r="F123" s="346"/>
      <c r="G123" s="346"/>
      <c r="H123" s="196"/>
      <c r="I123" s="196"/>
    </row>
    <row r="124" spans="1:10" x14ac:dyDescent="0.2">
      <c r="A124" s="196"/>
      <c r="B124" s="254"/>
      <c r="C124" s="254"/>
      <c r="D124" s="254"/>
      <c r="E124" s="254"/>
      <c r="F124" s="254"/>
      <c r="G124" s="254"/>
      <c r="H124" s="254"/>
      <c r="I124" s="254"/>
      <c r="J124" s="196"/>
    </row>
    <row r="128" spans="1:10" ht="13.5" customHeight="1" x14ac:dyDescent="0.2"/>
  </sheetData>
  <mergeCells count="50">
    <mergeCell ref="C13:G13"/>
    <mergeCell ref="A12:I12"/>
    <mergeCell ref="H4:I4"/>
    <mergeCell ref="A5:D5"/>
    <mergeCell ref="A7:H7"/>
    <mergeCell ref="I7:I11"/>
    <mergeCell ref="A9:H10"/>
    <mergeCell ref="C34:H36"/>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zoomScaleNormal="100" zoomScaleSheetLayoutView="100" workbookViewId="0">
      <selection activeCell="D31" sqref="D31"/>
    </sheetView>
  </sheetViews>
  <sheetFormatPr defaultColWidth="9" defaultRowHeight="13" x14ac:dyDescent="0.2"/>
  <cols>
    <col min="1" max="1" width="3.7265625" style="6" customWidth="1"/>
    <col min="2" max="2" width="18.6328125" style="6" customWidth="1"/>
    <col min="3" max="5" width="15.6328125" style="6" customWidth="1"/>
    <col min="6" max="6" width="23.08984375" style="6" customWidth="1"/>
    <col min="7" max="16384" width="9" style="6"/>
  </cols>
  <sheetData>
    <row r="1" spans="1:7" ht="21" x14ac:dyDescent="0.2">
      <c r="A1" s="106"/>
      <c r="B1" s="7"/>
      <c r="C1" s="7"/>
      <c r="D1" s="7"/>
      <c r="E1" s="7"/>
      <c r="F1" s="13" t="s">
        <v>358</v>
      </c>
      <c r="G1" s="7"/>
    </row>
    <row r="2" spans="1:7" ht="19" x14ac:dyDescent="0.2">
      <c r="A2" s="385" t="s">
        <v>43</v>
      </c>
      <c r="B2" s="385"/>
      <c r="C2" s="385"/>
      <c r="D2" s="385"/>
      <c r="E2" s="385"/>
      <c r="F2" s="385"/>
    </row>
    <row r="3" spans="1:7" ht="10.5" customHeight="1" x14ac:dyDescent="0.2">
      <c r="A3" s="10"/>
      <c r="B3" s="10"/>
      <c r="C3" s="10"/>
      <c r="D3" s="10"/>
      <c r="E3" s="10"/>
      <c r="F3" s="10"/>
    </row>
    <row r="4" spans="1:7" ht="19" x14ac:dyDescent="0.2">
      <c r="A4" s="10"/>
      <c r="B4" s="333" t="s">
        <v>522</v>
      </c>
      <c r="C4" s="389"/>
      <c r="D4" s="389"/>
      <c r="E4" s="389"/>
      <c r="F4" s="389"/>
    </row>
    <row r="5" spans="1:7" ht="13.5" thickBot="1" x14ac:dyDescent="0.25">
      <c r="A5" s="386" t="s">
        <v>146</v>
      </c>
      <c r="B5" s="386"/>
      <c r="C5" s="386"/>
      <c r="D5" s="386"/>
      <c r="E5" s="386"/>
      <c r="F5" s="386"/>
    </row>
    <row r="6" spans="1:7" ht="19.5" customHeight="1" x14ac:dyDescent="0.2">
      <c r="A6" s="387" t="s">
        <v>44</v>
      </c>
      <c r="B6" s="388"/>
      <c r="C6" s="15" t="s">
        <v>1</v>
      </c>
      <c r="D6" s="15" t="s">
        <v>45</v>
      </c>
      <c r="E6" s="15" t="s">
        <v>46</v>
      </c>
      <c r="F6" s="43" t="s">
        <v>5</v>
      </c>
    </row>
    <row r="7" spans="1:7" ht="19.5" customHeight="1" x14ac:dyDescent="0.2">
      <c r="A7" s="379" t="s">
        <v>72</v>
      </c>
      <c r="B7" s="328"/>
      <c r="C7" s="25"/>
      <c r="D7" s="25"/>
      <c r="E7" s="30"/>
      <c r="F7" s="44"/>
    </row>
    <row r="8" spans="1:7" ht="19.5" customHeight="1" x14ac:dyDescent="0.2">
      <c r="A8" s="45">
        <v>1</v>
      </c>
      <c r="B8" s="32" t="s">
        <v>74</v>
      </c>
      <c r="C8" s="26">
        <f>'収益・費用明細書(様式11)'!G7+'収益・費用明細書(様式11)'!G8+'収益・費用明細書(様式11)'!G9</f>
        <v>2116000</v>
      </c>
      <c r="D8" s="26">
        <f>'収益・費用明細書(様式11)'!H7+'収益・費用明細書(様式11)'!H8+'収益・費用明細書(様式11)'!H9</f>
        <v>1352000</v>
      </c>
      <c r="E8" s="26">
        <f t="shared" ref="E8:E15" si="0">C8-D8</f>
        <v>764000</v>
      </c>
      <c r="F8" s="46"/>
    </row>
    <row r="9" spans="1:7" ht="19.5" customHeight="1" x14ac:dyDescent="0.2">
      <c r="A9" s="45">
        <v>2</v>
      </c>
      <c r="B9" s="32" t="s">
        <v>76</v>
      </c>
      <c r="C9" s="26"/>
      <c r="D9" s="26"/>
      <c r="E9" s="26">
        <f t="shared" si="0"/>
        <v>0</v>
      </c>
      <c r="F9" s="46"/>
    </row>
    <row r="10" spans="1:7" ht="19.5" customHeight="1" x14ac:dyDescent="0.2">
      <c r="A10" s="45">
        <v>3</v>
      </c>
      <c r="B10" s="32" t="s">
        <v>75</v>
      </c>
      <c r="C10" s="26"/>
      <c r="D10" s="26"/>
      <c r="E10" s="26">
        <f t="shared" si="0"/>
        <v>0</v>
      </c>
      <c r="F10" s="46"/>
    </row>
    <row r="11" spans="1:7" ht="19.5" customHeight="1" x14ac:dyDescent="0.2">
      <c r="A11" s="45">
        <v>4</v>
      </c>
      <c r="B11" s="32" t="s">
        <v>77</v>
      </c>
      <c r="C11" s="26"/>
      <c r="D11" s="26"/>
      <c r="E11" s="26">
        <f t="shared" si="0"/>
        <v>0</v>
      </c>
      <c r="F11" s="46"/>
    </row>
    <row r="12" spans="1:7" ht="19.5" customHeight="1" x14ac:dyDescent="0.2">
      <c r="A12" s="45">
        <v>5</v>
      </c>
      <c r="B12" s="32" t="s">
        <v>78</v>
      </c>
      <c r="C12" s="26"/>
      <c r="D12" s="26"/>
      <c r="E12" s="26">
        <f t="shared" si="0"/>
        <v>0</v>
      </c>
      <c r="F12" s="46"/>
    </row>
    <row r="13" spans="1:7" ht="19.5" customHeight="1" x14ac:dyDescent="0.2">
      <c r="A13" s="45">
        <v>6</v>
      </c>
      <c r="B13" s="32" t="s">
        <v>80</v>
      </c>
      <c r="C13" s="26"/>
      <c r="D13" s="26"/>
      <c r="E13" s="26">
        <f t="shared" si="0"/>
        <v>0</v>
      </c>
      <c r="F13" s="46"/>
    </row>
    <row r="14" spans="1:7" ht="19.5" customHeight="1" x14ac:dyDescent="0.2">
      <c r="A14" s="45">
        <v>7</v>
      </c>
      <c r="B14" s="32" t="s">
        <v>84</v>
      </c>
      <c r="C14" s="26">
        <v>200000</v>
      </c>
      <c r="D14" s="26">
        <v>200000</v>
      </c>
      <c r="E14" s="26">
        <f t="shared" si="0"/>
        <v>0</v>
      </c>
      <c r="F14" s="46"/>
    </row>
    <row r="15" spans="1:7" ht="19.5" customHeight="1" x14ac:dyDescent="0.2">
      <c r="A15" s="45">
        <v>8</v>
      </c>
      <c r="B15" s="32" t="s">
        <v>81</v>
      </c>
      <c r="C15" s="26"/>
      <c r="D15" s="26"/>
      <c r="E15" s="26">
        <f t="shared" si="0"/>
        <v>0</v>
      </c>
      <c r="F15" s="46"/>
    </row>
    <row r="16" spans="1:7" ht="19.5" customHeight="1" x14ac:dyDescent="0.2">
      <c r="A16" s="379" t="s">
        <v>85</v>
      </c>
      <c r="B16" s="329"/>
      <c r="C16" s="34">
        <f>SUM(C8:C15)</f>
        <v>2316000</v>
      </c>
      <c r="D16" s="34">
        <f>SUM(D8:D15)</f>
        <v>1552000</v>
      </c>
      <c r="E16" s="34">
        <f>SUM(E8:E15)</f>
        <v>764000</v>
      </c>
      <c r="F16" s="47"/>
    </row>
    <row r="17" spans="1:6" ht="19.5" customHeight="1" x14ac:dyDescent="0.2">
      <c r="A17" s="379" t="s">
        <v>364</v>
      </c>
      <c r="B17" s="328"/>
      <c r="C17" s="25"/>
      <c r="D17" s="25"/>
      <c r="E17" s="25"/>
      <c r="F17" s="44"/>
    </row>
    <row r="18" spans="1:6" ht="19.5" customHeight="1" x14ac:dyDescent="0.2">
      <c r="A18" s="45">
        <v>1</v>
      </c>
      <c r="B18" s="32" t="s">
        <v>6</v>
      </c>
      <c r="C18" s="26">
        <f>'収益・費用明細書(様式11)'!G16+'収益・費用明細書(様式11)'!G17+'収益・費用明細書(様式11)'!G18+'収益・費用明細書(様式11)'!G19</f>
        <v>1208800</v>
      </c>
      <c r="D18" s="26">
        <f>'収益・費用明細書(様式11)'!H20</f>
        <v>721266</v>
      </c>
      <c r="E18" s="26">
        <f t="shared" ref="E18:E30" si="1">C18-D18</f>
        <v>487534</v>
      </c>
      <c r="F18" s="46"/>
    </row>
    <row r="19" spans="1:6" ht="19.5" customHeight="1" x14ac:dyDescent="0.2">
      <c r="A19" s="45">
        <v>2</v>
      </c>
      <c r="B19" s="32" t="s">
        <v>145</v>
      </c>
      <c r="C19" s="26">
        <f>'収益・費用明細書(様式11)'!G24</f>
        <v>208500</v>
      </c>
      <c r="D19" s="26">
        <f>'収益・費用明細書(様式11)'!H24</f>
        <v>196260</v>
      </c>
      <c r="E19" s="26">
        <f t="shared" si="1"/>
        <v>12240</v>
      </c>
      <c r="F19" s="46"/>
    </row>
    <row r="20" spans="1:6" ht="19.5" customHeight="1" x14ac:dyDescent="0.2">
      <c r="A20" s="45">
        <v>3</v>
      </c>
      <c r="B20" s="32" t="s">
        <v>7</v>
      </c>
      <c r="C20" s="26">
        <f>'収益・費用明細書(様式11)'!G26</f>
        <v>50000</v>
      </c>
      <c r="D20" s="26">
        <v>0</v>
      </c>
      <c r="E20" s="26">
        <f t="shared" si="1"/>
        <v>50000</v>
      </c>
      <c r="F20" s="46"/>
    </row>
    <row r="21" spans="1:6" ht="19.5" customHeight="1" x14ac:dyDescent="0.2">
      <c r="A21" s="45">
        <v>4</v>
      </c>
      <c r="B21" s="32" t="s">
        <v>8</v>
      </c>
      <c r="C21" s="26">
        <f>'収益・費用明細書(様式11)'!G31</f>
        <v>15280</v>
      </c>
      <c r="D21" s="26">
        <f>'収益・費用明細書(様式11)'!H31</f>
        <v>7240</v>
      </c>
      <c r="E21" s="26">
        <f t="shared" si="1"/>
        <v>8040</v>
      </c>
      <c r="F21" s="46"/>
    </row>
    <row r="22" spans="1:6" ht="19.5" customHeight="1" x14ac:dyDescent="0.2">
      <c r="A22" s="102">
        <v>5</v>
      </c>
      <c r="B22" s="32" t="s">
        <v>9</v>
      </c>
      <c r="C22" s="26">
        <f>'収益・費用明細書(様式11)'!G33</f>
        <v>145200</v>
      </c>
      <c r="D22" s="26">
        <f>'収益・費用明細書(様式11)'!H33</f>
        <v>145200</v>
      </c>
      <c r="E22" s="26">
        <f t="shared" si="1"/>
        <v>0</v>
      </c>
      <c r="F22" s="46"/>
    </row>
    <row r="23" spans="1:6" ht="19.5" customHeight="1" x14ac:dyDescent="0.2">
      <c r="A23" s="102">
        <v>6</v>
      </c>
      <c r="B23" s="32" t="s">
        <v>10</v>
      </c>
      <c r="C23" s="26"/>
      <c r="D23" s="26"/>
      <c r="E23" s="26">
        <f t="shared" si="1"/>
        <v>0</v>
      </c>
      <c r="F23" s="46"/>
    </row>
    <row r="24" spans="1:6" ht="19.5" customHeight="1" x14ac:dyDescent="0.2">
      <c r="A24" s="102">
        <v>7</v>
      </c>
      <c r="B24" s="32" t="s">
        <v>11</v>
      </c>
      <c r="C24" s="26"/>
      <c r="D24" s="26"/>
      <c r="E24" s="26">
        <f t="shared" si="1"/>
        <v>0</v>
      </c>
      <c r="F24" s="46"/>
    </row>
    <row r="25" spans="1:6" ht="19.5" customHeight="1" x14ac:dyDescent="0.2">
      <c r="A25" s="102">
        <v>8</v>
      </c>
      <c r="B25" s="32" t="s">
        <v>12</v>
      </c>
      <c r="C25" s="26">
        <f>'収益・費用明細書(様式11)'!G39</f>
        <v>4000</v>
      </c>
      <c r="D25" s="26">
        <f>'収益・費用明細書(様式11)'!H39</f>
        <v>4268</v>
      </c>
      <c r="E25" s="26">
        <f t="shared" si="1"/>
        <v>-268</v>
      </c>
      <c r="F25" s="46"/>
    </row>
    <row r="26" spans="1:6" ht="19.5" customHeight="1" x14ac:dyDescent="0.2">
      <c r="A26" s="102">
        <v>9</v>
      </c>
      <c r="B26" s="32" t="s">
        <v>13</v>
      </c>
      <c r="C26" s="26">
        <f>'収益・費用明細書(様式11)'!G42</f>
        <v>588020</v>
      </c>
      <c r="D26" s="26">
        <f>'収益・費用明細書(様式11)'!H42</f>
        <v>257320</v>
      </c>
      <c r="E26" s="26">
        <f t="shared" si="1"/>
        <v>330700</v>
      </c>
      <c r="F26" s="46"/>
    </row>
    <row r="27" spans="1:6" ht="19.5" customHeight="1" x14ac:dyDescent="0.2">
      <c r="A27" s="102">
        <v>10</v>
      </c>
      <c r="B27" s="32" t="s">
        <v>14</v>
      </c>
      <c r="C27" s="26"/>
      <c r="D27" s="26"/>
      <c r="E27" s="26">
        <f t="shared" si="1"/>
        <v>0</v>
      </c>
      <c r="F27" s="46"/>
    </row>
    <row r="28" spans="1:6" ht="19.5" customHeight="1" x14ac:dyDescent="0.2">
      <c r="A28" s="102">
        <v>11</v>
      </c>
      <c r="B28" s="32" t="s">
        <v>15</v>
      </c>
      <c r="C28" s="26">
        <f>'収益・費用明細書(様式11)'!G45</f>
        <v>33232</v>
      </c>
      <c r="D28" s="26">
        <f>'収益・費用明細書(様式11)'!H46</f>
        <v>19388</v>
      </c>
      <c r="E28" s="26">
        <f t="shared" si="1"/>
        <v>13844</v>
      </c>
      <c r="F28" s="46"/>
    </row>
    <row r="29" spans="1:6" ht="19.5" customHeight="1" x14ac:dyDescent="0.2">
      <c r="A29" s="102">
        <v>12</v>
      </c>
      <c r="B29" s="32" t="s">
        <v>16</v>
      </c>
      <c r="C29" s="26">
        <v>24780</v>
      </c>
      <c r="D29" s="26">
        <v>18043</v>
      </c>
      <c r="E29" s="26">
        <f t="shared" si="1"/>
        <v>6737</v>
      </c>
      <c r="F29" s="46"/>
    </row>
    <row r="30" spans="1:6" ht="19.5" customHeight="1" x14ac:dyDescent="0.2">
      <c r="A30" s="102">
        <v>13</v>
      </c>
      <c r="B30" s="32" t="s">
        <v>17</v>
      </c>
      <c r="C30" s="26">
        <v>16200</v>
      </c>
      <c r="D30" s="26">
        <f>'収益・費用明細書(様式11)'!H55</f>
        <v>33011</v>
      </c>
      <c r="E30" s="26">
        <f t="shared" si="1"/>
        <v>-16811</v>
      </c>
      <c r="F30" s="46"/>
    </row>
    <row r="31" spans="1:6" ht="19.5" customHeight="1" x14ac:dyDescent="0.2">
      <c r="A31" s="102">
        <v>14</v>
      </c>
      <c r="B31" s="32" t="s">
        <v>18</v>
      </c>
      <c r="C31" s="26">
        <f>'収益・費用明細書(様式11)'!G57</f>
        <v>21988</v>
      </c>
      <c r="D31" s="48"/>
      <c r="E31" s="26">
        <f>C31</f>
        <v>21988</v>
      </c>
      <c r="F31" s="46"/>
    </row>
    <row r="32" spans="1:6" ht="19.5" customHeight="1" x14ac:dyDescent="0.2">
      <c r="A32" s="379" t="s">
        <v>86</v>
      </c>
      <c r="B32" s="329"/>
      <c r="C32" s="26">
        <f>SUM(C18:C31)</f>
        <v>2316000</v>
      </c>
      <c r="D32" s="26">
        <f>SUM(D18:D30)</f>
        <v>1401996</v>
      </c>
      <c r="E32" s="26">
        <f>SUM(E18:E31)</f>
        <v>914004</v>
      </c>
      <c r="F32" s="46"/>
    </row>
    <row r="33" spans="1:6" ht="19.5" customHeight="1" thickBot="1" x14ac:dyDescent="0.25">
      <c r="A33" s="380" t="s">
        <v>47</v>
      </c>
      <c r="B33" s="381"/>
      <c r="C33" s="49"/>
      <c r="D33" s="50">
        <f>D16-D32</f>
        <v>150004</v>
      </c>
      <c r="E33" s="49"/>
      <c r="F33" s="51"/>
    </row>
    <row r="34" spans="1:6" x14ac:dyDescent="0.2">
      <c r="A34" s="382"/>
      <c r="B34" s="382"/>
      <c r="C34" s="382"/>
      <c r="D34" s="382"/>
      <c r="E34" s="382"/>
      <c r="F34" s="382"/>
    </row>
    <row r="35" spans="1:6" ht="18" customHeight="1" x14ac:dyDescent="0.2">
      <c r="A35" s="383"/>
      <c r="B35" s="384" t="s">
        <v>526</v>
      </c>
      <c r="C35" s="384"/>
      <c r="D35" s="384"/>
      <c r="E35" s="384"/>
      <c r="F35" s="384"/>
    </row>
    <row r="36" spans="1:6" ht="17.25" customHeight="1" x14ac:dyDescent="0.2">
      <c r="A36" s="383"/>
      <c r="B36" s="384"/>
      <c r="C36" s="384"/>
      <c r="D36" s="384"/>
      <c r="E36" s="384"/>
      <c r="F36" s="384"/>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3"/>
  <printOptions horizontalCentered="1"/>
  <pageMargins left="0.39370078740157483" right="0.19685039370078741" top="0.98425196850393704" bottom="0.70866141732283472"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58"/>
  <sheetViews>
    <sheetView view="pageBreakPreview" topLeftCell="A34" zoomScaleNormal="100" zoomScaleSheetLayoutView="100" workbookViewId="0">
      <selection activeCell="L55" sqref="L55"/>
    </sheetView>
  </sheetViews>
  <sheetFormatPr defaultColWidth="9" defaultRowHeight="13" x14ac:dyDescent="0.2"/>
  <cols>
    <col min="1" max="1" width="1.6328125" style="6" customWidth="1"/>
    <col min="2" max="2" width="3.6328125" style="6" customWidth="1"/>
    <col min="3" max="3" width="1.6328125" style="6" customWidth="1"/>
    <col min="4" max="4" width="18.6328125" style="6" customWidth="1"/>
    <col min="5" max="5" width="11.6328125" style="6" customWidth="1"/>
    <col min="6" max="6" width="24.7265625" style="6" customWidth="1"/>
    <col min="7" max="9" width="12.7265625" style="6" customWidth="1"/>
    <col min="10" max="10" width="4.08984375" style="6" customWidth="1"/>
    <col min="11" max="16384" width="9" style="6"/>
  </cols>
  <sheetData>
    <row r="1" spans="1:11" ht="21" x14ac:dyDescent="0.2">
      <c r="A1" s="106"/>
      <c r="B1" s="7"/>
      <c r="C1" s="7"/>
      <c r="D1" s="390" t="s">
        <v>212</v>
      </c>
      <c r="E1" s="390"/>
      <c r="F1" s="390"/>
      <c r="G1" s="390"/>
      <c r="H1" s="390"/>
      <c r="I1" s="390"/>
      <c r="J1" s="390"/>
      <c r="K1" s="7"/>
    </row>
    <row r="2" spans="1:11" x14ac:dyDescent="0.2">
      <c r="A2" s="7"/>
      <c r="B2" s="7"/>
      <c r="C2" s="7"/>
      <c r="D2" s="333" t="s">
        <v>446</v>
      </c>
      <c r="E2" s="333"/>
      <c r="F2" s="333"/>
      <c r="G2" s="333"/>
      <c r="H2" s="333"/>
      <c r="I2" s="333"/>
      <c r="J2" s="9"/>
      <c r="K2" s="7"/>
    </row>
    <row r="3" spans="1:11" x14ac:dyDescent="0.2">
      <c r="A3" s="7"/>
      <c r="B3" s="7"/>
      <c r="C3" s="7"/>
      <c r="D3" s="9"/>
      <c r="E3" s="9"/>
      <c r="F3" s="9"/>
      <c r="G3" s="9"/>
      <c r="H3" s="9"/>
      <c r="I3" s="9"/>
      <c r="J3" s="9"/>
      <c r="K3" s="7"/>
    </row>
    <row r="4" spans="1:11" x14ac:dyDescent="0.2">
      <c r="A4" s="332" t="s">
        <v>82</v>
      </c>
      <c r="B4" s="332"/>
      <c r="C4" s="332"/>
      <c r="D4" s="332"/>
      <c r="E4" s="24" t="s">
        <v>48</v>
      </c>
      <c r="F4" s="8"/>
      <c r="G4" s="8"/>
      <c r="H4" s="8"/>
      <c r="I4" s="391" t="s">
        <v>21</v>
      </c>
      <c r="J4" s="391"/>
      <c r="K4" s="7"/>
    </row>
    <row r="5" spans="1:11" ht="30" customHeight="1" x14ac:dyDescent="0.2">
      <c r="A5" s="327" t="s">
        <v>22</v>
      </c>
      <c r="B5" s="328"/>
      <c r="C5" s="328"/>
      <c r="D5" s="329"/>
      <c r="E5" s="334" t="s">
        <v>23</v>
      </c>
      <c r="F5" s="329"/>
      <c r="G5" s="11" t="s">
        <v>1</v>
      </c>
      <c r="H5" s="11" t="s">
        <v>45</v>
      </c>
      <c r="I5" s="52" t="s">
        <v>49</v>
      </c>
      <c r="J5" s="52" t="s">
        <v>25</v>
      </c>
      <c r="K5" s="7"/>
    </row>
    <row r="6" spans="1:11" ht="30" customHeight="1" x14ac:dyDescent="0.2">
      <c r="A6" s="12" t="s">
        <v>26</v>
      </c>
      <c r="B6" s="23">
        <v>7</v>
      </c>
      <c r="C6" s="23" t="s">
        <v>143</v>
      </c>
      <c r="D6" s="18" t="s">
        <v>445</v>
      </c>
      <c r="E6" s="327" t="s">
        <v>445</v>
      </c>
      <c r="F6" s="329"/>
      <c r="G6" s="36">
        <v>200000</v>
      </c>
      <c r="H6" s="36">
        <v>200000</v>
      </c>
      <c r="I6" s="36">
        <f>G6-H6</f>
        <v>0</v>
      </c>
      <c r="J6" s="18"/>
      <c r="K6" s="7"/>
    </row>
    <row r="7" spans="1:11" ht="30" customHeight="1" x14ac:dyDescent="0.2">
      <c r="A7" s="12" t="s">
        <v>26</v>
      </c>
      <c r="B7" s="23">
        <v>1</v>
      </c>
      <c r="C7" s="23" t="s">
        <v>143</v>
      </c>
      <c r="D7" s="18" t="s">
        <v>443</v>
      </c>
      <c r="E7" s="330" t="s">
        <v>448</v>
      </c>
      <c r="F7" s="329"/>
      <c r="G7" s="36">
        <v>420000</v>
      </c>
      <c r="H7" s="36">
        <v>420000</v>
      </c>
      <c r="I7" s="36">
        <f>G7-H7</f>
        <v>0</v>
      </c>
      <c r="J7" s="18"/>
      <c r="K7" s="7"/>
    </row>
    <row r="8" spans="1:11" ht="30" customHeight="1" x14ac:dyDescent="0.2">
      <c r="A8" s="12" t="s">
        <v>26</v>
      </c>
      <c r="B8" s="23">
        <v>1</v>
      </c>
      <c r="C8" s="23" t="s">
        <v>143</v>
      </c>
      <c r="D8" s="18" t="s">
        <v>443</v>
      </c>
      <c r="E8" s="330" t="s">
        <v>485</v>
      </c>
      <c r="F8" s="329"/>
      <c r="G8" s="36">
        <v>1600000</v>
      </c>
      <c r="H8" s="36">
        <v>900000</v>
      </c>
      <c r="I8" s="36">
        <f>G8-H8</f>
        <v>700000</v>
      </c>
      <c r="J8" s="18"/>
      <c r="K8" s="7"/>
    </row>
    <row r="9" spans="1:11" ht="30" customHeight="1" x14ac:dyDescent="0.2">
      <c r="A9" s="12" t="s">
        <v>26</v>
      </c>
      <c r="B9" s="23">
        <v>1</v>
      </c>
      <c r="C9" s="23" t="s">
        <v>143</v>
      </c>
      <c r="D9" s="18" t="s">
        <v>443</v>
      </c>
      <c r="E9" s="330" t="s">
        <v>486</v>
      </c>
      <c r="F9" s="329"/>
      <c r="G9" s="36">
        <v>96000</v>
      </c>
      <c r="H9" s="36">
        <v>32000</v>
      </c>
      <c r="I9" s="36">
        <f>G9-H9</f>
        <v>64000</v>
      </c>
      <c r="J9" s="18"/>
      <c r="K9" s="7"/>
    </row>
    <row r="10" spans="1:11" ht="30" customHeight="1" x14ac:dyDescent="0.2">
      <c r="A10" s="327" t="s">
        <v>27</v>
      </c>
      <c r="B10" s="328"/>
      <c r="C10" s="328"/>
      <c r="D10" s="328"/>
      <c r="E10" s="328"/>
      <c r="F10" s="329"/>
      <c r="G10" s="36">
        <f>SUM(G6:G9)</f>
        <v>2316000</v>
      </c>
      <c r="H10" s="36">
        <f>SUM(H6:H9)</f>
        <v>1552000</v>
      </c>
      <c r="I10" s="36">
        <f>SUM(I6:I9)</f>
        <v>764000</v>
      </c>
      <c r="J10" s="18"/>
      <c r="K10" s="7"/>
    </row>
    <row r="11" spans="1:11" ht="13.5" customHeight="1" x14ac:dyDescent="0.2">
      <c r="A11" s="8"/>
      <c r="B11" s="8"/>
      <c r="C11" s="8"/>
      <c r="D11" s="8"/>
      <c r="E11" s="8"/>
      <c r="F11" s="8"/>
      <c r="G11" s="8"/>
      <c r="H11" s="8"/>
      <c r="I11" s="8"/>
      <c r="J11" s="8"/>
      <c r="K11" s="8"/>
    </row>
    <row r="12" spans="1:11" ht="13.5" customHeight="1" x14ac:dyDescent="0.2">
      <c r="A12" s="8"/>
      <c r="B12" s="8"/>
      <c r="C12" s="8"/>
      <c r="D12" s="8"/>
      <c r="E12" s="8"/>
      <c r="F12" s="8"/>
      <c r="G12" s="8"/>
      <c r="H12" s="8"/>
      <c r="I12" s="8"/>
      <c r="J12" s="8"/>
      <c r="K12" s="8"/>
    </row>
    <row r="13" spans="1:11" ht="17.149999999999999" customHeight="1" x14ac:dyDescent="0.2">
      <c r="A13" s="8"/>
      <c r="B13" s="8"/>
      <c r="C13" s="8"/>
      <c r="D13" s="390"/>
      <c r="E13" s="390"/>
      <c r="F13" s="390"/>
      <c r="G13" s="390"/>
      <c r="H13" s="390"/>
      <c r="I13" s="390"/>
      <c r="J13" s="390"/>
      <c r="K13" s="7"/>
    </row>
    <row r="14" spans="1:11" ht="17.149999999999999" customHeight="1" x14ac:dyDescent="0.2">
      <c r="A14" s="332" t="s">
        <v>83</v>
      </c>
      <c r="B14" s="332"/>
      <c r="C14" s="332"/>
      <c r="D14" s="332"/>
      <c r="E14" s="24" t="s">
        <v>50</v>
      </c>
      <c r="F14" s="8"/>
      <c r="G14" s="8"/>
      <c r="H14" s="8"/>
      <c r="I14" s="391" t="s">
        <v>21</v>
      </c>
      <c r="J14" s="391"/>
      <c r="K14" s="7"/>
    </row>
    <row r="15" spans="1:11" ht="30" customHeight="1" x14ac:dyDescent="0.2">
      <c r="A15" s="327" t="s">
        <v>22</v>
      </c>
      <c r="B15" s="328"/>
      <c r="C15" s="328"/>
      <c r="D15" s="329"/>
      <c r="E15" s="11" t="s">
        <v>28</v>
      </c>
      <c r="F15" s="11" t="s">
        <v>29</v>
      </c>
      <c r="G15" s="11" t="s">
        <v>1</v>
      </c>
      <c r="H15" s="11" t="s">
        <v>45</v>
      </c>
      <c r="I15" s="52" t="s">
        <v>46</v>
      </c>
      <c r="J15" s="52" t="s">
        <v>25</v>
      </c>
      <c r="K15" s="7"/>
    </row>
    <row r="16" spans="1:11" ht="30" customHeight="1" x14ac:dyDescent="0.2">
      <c r="A16" s="37" t="s">
        <v>26</v>
      </c>
      <c r="B16" s="24">
        <v>1</v>
      </c>
      <c r="C16" s="7" t="s">
        <v>143</v>
      </c>
      <c r="D16" s="14" t="s">
        <v>441</v>
      </c>
      <c r="E16" s="52" t="s">
        <v>439</v>
      </c>
      <c r="F16" s="271" t="s">
        <v>484</v>
      </c>
      <c r="G16" s="26">
        <v>1200000</v>
      </c>
      <c r="H16" s="281">
        <v>675440</v>
      </c>
      <c r="I16" s="26">
        <f t="shared" ref="I16:I24" si="0">G16-H16</f>
        <v>524560</v>
      </c>
      <c r="J16" s="284">
        <v>1</v>
      </c>
      <c r="K16" s="7"/>
    </row>
    <row r="17" spans="1:11" ht="30" customHeight="1" x14ac:dyDescent="0.2">
      <c r="A17" s="16"/>
      <c r="B17" s="7"/>
      <c r="C17" s="7"/>
      <c r="D17" s="14"/>
      <c r="E17" s="52" t="s">
        <v>439</v>
      </c>
      <c r="F17" s="270" t="s">
        <v>487</v>
      </c>
      <c r="G17" s="26">
        <v>0</v>
      </c>
      <c r="H17" s="26">
        <v>19250</v>
      </c>
      <c r="I17" s="26">
        <f t="shared" si="0"/>
        <v>-19250</v>
      </c>
      <c r="J17" s="284">
        <v>2</v>
      </c>
      <c r="K17" s="7"/>
    </row>
    <row r="18" spans="1:11" ht="30" customHeight="1" x14ac:dyDescent="0.2">
      <c r="A18" s="16"/>
      <c r="B18" s="7"/>
      <c r="C18" s="7"/>
      <c r="D18" s="14"/>
      <c r="E18" s="158" t="s">
        <v>437</v>
      </c>
      <c r="F18" s="278" t="s">
        <v>488</v>
      </c>
      <c r="G18" s="272">
        <v>0</v>
      </c>
      <c r="H18" s="26">
        <v>22220</v>
      </c>
      <c r="I18" s="26">
        <f t="shared" si="0"/>
        <v>-22220</v>
      </c>
      <c r="J18" s="284">
        <v>3</v>
      </c>
      <c r="K18" s="7"/>
    </row>
    <row r="19" spans="1:11" ht="30" customHeight="1" x14ac:dyDescent="0.2">
      <c r="A19" s="16"/>
      <c r="B19" s="7"/>
      <c r="C19" s="7"/>
      <c r="D19" s="14"/>
      <c r="E19" s="280" t="s">
        <v>437</v>
      </c>
      <c r="F19" s="278" t="s">
        <v>491</v>
      </c>
      <c r="G19" s="272">
        <v>8800</v>
      </c>
      <c r="H19" s="34">
        <v>4356</v>
      </c>
      <c r="I19" s="26">
        <f t="shared" si="0"/>
        <v>4444</v>
      </c>
      <c r="J19" s="284">
        <v>4</v>
      </c>
      <c r="K19" s="7"/>
    </row>
    <row r="20" spans="1:11" ht="30" customHeight="1" x14ac:dyDescent="0.2">
      <c r="A20" s="17"/>
      <c r="B20" s="23"/>
      <c r="C20" s="23"/>
      <c r="D20" s="18"/>
      <c r="E20" s="23"/>
      <c r="F20" s="31" t="s">
        <v>30</v>
      </c>
      <c r="G20" s="38">
        <f>SUM(G16:G19)</f>
        <v>1208800</v>
      </c>
      <c r="H20" s="38">
        <f>SUM(H16:H19)</f>
        <v>721266</v>
      </c>
      <c r="I20" s="26">
        <f t="shared" si="0"/>
        <v>487534</v>
      </c>
      <c r="J20" s="52"/>
      <c r="K20" s="7"/>
    </row>
    <row r="21" spans="1:11" ht="30" customHeight="1" x14ac:dyDescent="0.2">
      <c r="A21" s="37" t="s">
        <v>26</v>
      </c>
      <c r="B21" s="24">
        <v>2</v>
      </c>
      <c r="C21" s="7" t="s">
        <v>143</v>
      </c>
      <c r="D21" s="14" t="s">
        <v>145</v>
      </c>
      <c r="E21" s="52" t="s">
        <v>434</v>
      </c>
      <c r="F21" s="52" t="s">
        <v>450</v>
      </c>
      <c r="G21" s="26">
        <v>148500</v>
      </c>
      <c r="H21" s="26">
        <v>130900</v>
      </c>
      <c r="I21" s="26">
        <f t="shared" si="0"/>
        <v>17600</v>
      </c>
      <c r="J21" s="284">
        <v>5</v>
      </c>
      <c r="K21" s="7"/>
    </row>
    <row r="22" spans="1:11" ht="30" customHeight="1" x14ac:dyDescent="0.2">
      <c r="A22" s="37"/>
      <c r="B22" s="24"/>
      <c r="C22" s="7"/>
      <c r="D22" s="14"/>
      <c r="E22" s="52" t="s">
        <v>434</v>
      </c>
      <c r="F22" s="52" t="s">
        <v>490</v>
      </c>
      <c r="G22" s="26">
        <v>0</v>
      </c>
      <c r="H22" s="26">
        <v>5360</v>
      </c>
      <c r="I22" s="26">
        <f t="shared" si="0"/>
        <v>-5360</v>
      </c>
      <c r="J22" s="284">
        <v>6</v>
      </c>
      <c r="K22" s="7"/>
    </row>
    <row r="23" spans="1:11" ht="30" customHeight="1" x14ac:dyDescent="0.2">
      <c r="A23" s="16"/>
      <c r="B23" s="7"/>
      <c r="C23" s="7"/>
      <c r="D23" s="14"/>
      <c r="E23" s="52" t="s">
        <v>434</v>
      </c>
      <c r="F23" s="52" t="s">
        <v>433</v>
      </c>
      <c r="G23" s="26">
        <v>60000</v>
      </c>
      <c r="H23" s="26">
        <v>60000</v>
      </c>
      <c r="I23" s="26">
        <f t="shared" si="0"/>
        <v>0</v>
      </c>
      <c r="J23" s="284">
        <v>7</v>
      </c>
      <c r="K23" s="7"/>
    </row>
    <row r="24" spans="1:11" ht="30" customHeight="1" x14ac:dyDescent="0.2">
      <c r="A24" s="17"/>
      <c r="B24" s="23"/>
      <c r="C24" s="23"/>
      <c r="D24" s="18"/>
      <c r="E24" s="280"/>
      <c r="F24" s="18" t="s">
        <v>31</v>
      </c>
      <c r="G24" s="26">
        <f>SUM(G21:G23)</f>
        <v>208500</v>
      </c>
      <c r="H24" s="26">
        <f>SUM(H21:H23)</f>
        <v>196260</v>
      </c>
      <c r="I24" s="26">
        <f t="shared" si="0"/>
        <v>12240</v>
      </c>
      <c r="J24" s="52"/>
      <c r="K24" s="7"/>
    </row>
    <row r="25" spans="1:11" ht="30" customHeight="1" x14ac:dyDescent="0.2">
      <c r="A25" s="37" t="s">
        <v>26</v>
      </c>
      <c r="B25" s="24">
        <v>3</v>
      </c>
      <c r="C25" s="7" t="s">
        <v>143</v>
      </c>
      <c r="D25" s="14" t="s">
        <v>7</v>
      </c>
      <c r="E25" s="52" t="s">
        <v>431</v>
      </c>
      <c r="F25" s="52" t="s">
        <v>430</v>
      </c>
      <c r="G25" s="26">
        <v>50000</v>
      </c>
      <c r="H25" s="26">
        <v>0</v>
      </c>
      <c r="I25" s="26">
        <f t="shared" ref="I25:I26" si="1">G25-H25</f>
        <v>50000</v>
      </c>
      <c r="J25" s="284"/>
      <c r="K25" s="7"/>
    </row>
    <row r="26" spans="1:11" ht="30" customHeight="1" x14ac:dyDescent="0.2">
      <c r="A26" s="17"/>
      <c r="B26" s="23"/>
      <c r="C26" s="23"/>
      <c r="D26" s="18"/>
      <c r="E26" s="280"/>
      <c r="F26" s="18" t="s">
        <v>30</v>
      </c>
      <c r="G26" s="26">
        <f>SUM(G25:G25)</f>
        <v>50000</v>
      </c>
      <c r="H26" s="26"/>
      <c r="I26" s="26">
        <f t="shared" si="1"/>
        <v>50000</v>
      </c>
      <c r="J26" s="52"/>
      <c r="K26" s="7"/>
    </row>
    <row r="27" spans="1:11" ht="30" customHeight="1" x14ac:dyDescent="0.2">
      <c r="A27" s="37" t="s">
        <v>26</v>
      </c>
      <c r="B27" s="24">
        <v>4</v>
      </c>
      <c r="C27" s="7" t="s">
        <v>143</v>
      </c>
      <c r="D27" s="14" t="s">
        <v>8</v>
      </c>
      <c r="E27" s="19" t="s">
        <v>415</v>
      </c>
      <c r="F27" s="269" t="s">
        <v>428</v>
      </c>
      <c r="G27" s="26">
        <v>7280</v>
      </c>
      <c r="H27" s="26"/>
      <c r="I27" s="26">
        <f t="shared" ref="I27:I38" si="2">G27-H27</f>
        <v>7280</v>
      </c>
      <c r="J27" s="52"/>
      <c r="K27" s="7"/>
    </row>
    <row r="28" spans="1:11" ht="30" customHeight="1" x14ac:dyDescent="0.2">
      <c r="A28" s="37"/>
      <c r="B28" s="24"/>
      <c r="C28" s="7"/>
      <c r="D28" s="14"/>
      <c r="E28" s="19" t="s">
        <v>427</v>
      </c>
      <c r="F28" s="269" t="s">
        <v>426</v>
      </c>
      <c r="G28" s="26">
        <v>8000</v>
      </c>
      <c r="H28" s="26">
        <v>4800</v>
      </c>
      <c r="I28" s="26">
        <f t="shared" si="2"/>
        <v>3200</v>
      </c>
      <c r="J28" s="284">
        <v>8</v>
      </c>
      <c r="K28" s="7"/>
    </row>
    <row r="29" spans="1:11" ht="30" customHeight="1" x14ac:dyDescent="0.2">
      <c r="A29" s="37"/>
      <c r="B29" s="24"/>
      <c r="C29" s="7"/>
      <c r="D29" s="14"/>
      <c r="E29" s="19" t="s">
        <v>427</v>
      </c>
      <c r="F29" s="269" t="s">
        <v>489</v>
      </c>
      <c r="G29" s="26"/>
      <c r="H29" s="26">
        <v>2000</v>
      </c>
      <c r="I29" s="26">
        <f t="shared" si="2"/>
        <v>-2000</v>
      </c>
      <c r="J29" s="284">
        <v>9</v>
      </c>
      <c r="K29" s="7"/>
    </row>
    <row r="30" spans="1:11" ht="30" customHeight="1" x14ac:dyDescent="0.2">
      <c r="A30" s="16"/>
      <c r="B30" s="7"/>
      <c r="C30" s="7"/>
      <c r="D30" s="14"/>
      <c r="E30" s="19" t="s">
        <v>415</v>
      </c>
      <c r="F30" s="269" t="s">
        <v>492</v>
      </c>
      <c r="G30" s="26"/>
      <c r="H30" s="26">
        <v>440</v>
      </c>
      <c r="I30" s="26">
        <f t="shared" si="2"/>
        <v>-440</v>
      </c>
      <c r="J30" s="284">
        <v>10</v>
      </c>
      <c r="K30" s="7"/>
    </row>
    <row r="31" spans="1:11" ht="30" customHeight="1" x14ac:dyDescent="0.2">
      <c r="A31" s="17"/>
      <c r="B31" s="23"/>
      <c r="C31" s="23"/>
      <c r="D31" s="18"/>
      <c r="E31" s="280"/>
      <c r="F31" s="18" t="s">
        <v>30</v>
      </c>
      <c r="G31" s="26">
        <f>SUM(G27:G30)</f>
        <v>15280</v>
      </c>
      <c r="H31" s="26">
        <f>SUM(H26:H30)</f>
        <v>7240</v>
      </c>
      <c r="I31" s="26">
        <f t="shared" si="2"/>
        <v>8040</v>
      </c>
      <c r="J31" s="52"/>
      <c r="K31" s="7"/>
    </row>
    <row r="32" spans="1:11" ht="30" customHeight="1" x14ac:dyDescent="0.2">
      <c r="A32" s="37" t="s">
        <v>26</v>
      </c>
      <c r="B32" s="24">
        <v>5</v>
      </c>
      <c r="C32" s="7" t="s">
        <v>143</v>
      </c>
      <c r="D32" s="14" t="s">
        <v>425</v>
      </c>
      <c r="E32" s="52" t="s">
        <v>424</v>
      </c>
      <c r="F32" s="52" t="s">
        <v>423</v>
      </c>
      <c r="G32" s="26">
        <v>145200</v>
      </c>
      <c r="H32" s="26">
        <v>145200</v>
      </c>
      <c r="I32" s="26">
        <f t="shared" si="2"/>
        <v>0</v>
      </c>
      <c r="J32" s="284">
        <v>11</v>
      </c>
      <c r="K32" s="7"/>
    </row>
    <row r="33" spans="1:11" ht="30" customHeight="1" x14ac:dyDescent="0.2">
      <c r="A33" s="17"/>
      <c r="B33" s="23"/>
      <c r="C33" s="23"/>
      <c r="D33" s="18"/>
      <c r="E33" s="280"/>
      <c r="F33" s="18" t="s">
        <v>30</v>
      </c>
      <c r="G33" s="26">
        <f>SUM(G32:G32)</f>
        <v>145200</v>
      </c>
      <c r="H33" s="26">
        <f>SUM(H32)</f>
        <v>145200</v>
      </c>
      <c r="I33" s="26">
        <f t="shared" si="2"/>
        <v>0</v>
      </c>
      <c r="J33" s="52"/>
      <c r="K33" s="7"/>
    </row>
    <row r="34" spans="1:11" ht="30" customHeight="1" x14ac:dyDescent="0.2">
      <c r="A34" s="37" t="s">
        <v>26</v>
      </c>
      <c r="B34" s="24">
        <v>6</v>
      </c>
      <c r="C34" s="7" t="s">
        <v>143</v>
      </c>
      <c r="D34" s="14" t="s">
        <v>422</v>
      </c>
      <c r="E34" s="52"/>
      <c r="F34" s="18"/>
      <c r="G34" s="26"/>
      <c r="H34" s="26"/>
      <c r="I34" s="26">
        <f t="shared" si="2"/>
        <v>0</v>
      </c>
      <c r="J34" s="52"/>
      <c r="K34" s="7"/>
    </row>
    <row r="35" spans="1:11" ht="30" customHeight="1" x14ac:dyDescent="0.2">
      <c r="A35" s="17"/>
      <c r="B35" s="23"/>
      <c r="C35" s="23"/>
      <c r="D35" s="18"/>
      <c r="E35" s="280"/>
      <c r="F35" s="18" t="s">
        <v>30</v>
      </c>
      <c r="G35" s="26">
        <f>SUM(G34:G34)</f>
        <v>0</v>
      </c>
      <c r="H35" s="26"/>
      <c r="I35" s="26">
        <f t="shared" si="2"/>
        <v>0</v>
      </c>
      <c r="J35" s="52"/>
      <c r="K35" s="7"/>
    </row>
    <row r="36" spans="1:11" ht="30" customHeight="1" x14ac:dyDescent="0.2">
      <c r="A36" s="37" t="s">
        <v>26</v>
      </c>
      <c r="B36" s="24">
        <v>7</v>
      </c>
      <c r="C36" s="7" t="s">
        <v>143</v>
      </c>
      <c r="D36" s="14" t="s">
        <v>421</v>
      </c>
      <c r="E36" s="52"/>
      <c r="F36" s="18"/>
      <c r="G36" s="26"/>
      <c r="H36" s="26"/>
      <c r="I36" s="26">
        <f t="shared" si="2"/>
        <v>0</v>
      </c>
      <c r="J36" s="52"/>
      <c r="K36" s="7"/>
    </row>
    <row r="37" spans="1:11" ht="30" customHeight="1" x14ac:dyDescent="0.2">
      <c r="A37" s="17"/>
      <c r="B37" s="23"/>
      <c r="C37" s="23"/>
      <c r="D37" s="18"/>
      <c r="E37" s="280"/>
      <c r="F37" s="18" t="s">
        <v>30</v>
      </c>
      <c r="G37" s="26">
        <f>SUM(G36:G36)</f>
        <v>0</v>
      </c>
      <c r="H37" s="26"/>
      <c r="I37" s="26">
        <f t="shared" si="2"/>
        <v>0</v>
      </c>
      <c r="J37" s="52"/>
      <c r="K37" s="7"/>
    </row>
    <row r="38" spans="1:11" ht="30" customHeight="1" x14ac:dyDescent="0.2">
      <c r="A38" s="37" t="s">
        <v>26</v>
      </c>
      <c r="B38" s="24">
        <v>8</v>
      </c>
      <c r="C38" s="7" t="s">
        <v>143</v>
      </c>
      <c r="D38" s="14" t="s">
        <v>420</v>
      </c>
      <c r="E38" s="52" t="s">
        <v>419</v>
      </c>
      <c r="F38" s="52" t="s">
        <v>418</v>
      </c>
      <c r="G38" s="26">
        <v>4000</v>
      </c>
      <c r="H38" s="26">
        <v>4268</v>
      </c>
      <c r="I38" s="26">
        <f t="shared" si="2"/>
        <v>-268</v>
      </c>
      <c r="J38" s="284">
        <v>12</v>
      </c>
      <c r="K38" s="7"/>
    </row>
    <row r="39" spans="1:11" ht="30" customHeight="1" x14ac:dyDescent="0.2">
      <c r="A39" s="17"/>
      <c r="B39" s="23"/>
      <c r="C39" s="23"/>
      <c r="D39" s="18"/>
      <c r="E39" s="280"/>
      <c r="F39" s="18" t="s">
        <v>30</v>
      </c>
      <c r="G39" s="26">
        <f>SUM(G38:G38)</f>
        <v>4000</v>
      </c>
      <c r="H39" s="26">
        <f>SUM(H36:H38)</f>
        <v>4268</v>
      </c>
      <c r="I39" s="26">
        <f t="shared" ref="I39:I40" si="3">G39-H39</f>
        <v>-268</v>
      </c>
      <c r="J39" s="52"/>
      <c r="K39" s="7"/>
    </row>
    <row r="40" spans="1:11" ht="30" customHeight="1" x14ac:dyDescent="0.2">
      <c r="A40" s="37" t="s">
        <v>26</v>
      </c>
      <c r="B40" s="24">
        <v>9</v>
      </c>
      <c r="C40" s="7" t="s">
        <v>143</v>
      </c>
      <c r="D40" s="14" t="s">
        <v>13</v>
      </c>
      <c r="E40" s="52" t="s">
        <v>415</v>
      </c>
      <c r="F40" s="269" t="s">
        <v>493</v>
      </c>
      <c r="G40" s="26">
        <v>527400</v>
      </c>
      <c r="H40" s="26">
        <v>251140</v>
      </c>
      <c r="I40" s="26">
        <f t="shared" si="3"/>
        <v>276260</v>
      </c>
      <c r="J40" s="284">
        <v>13</v>
      </c>
      <c r="K40" s="7"/>
    </row>
    <row r="41" spans="1:11" ht="30" customHeight="1" x14ac:dyDescent="0.2">
      <c r="A41" s="16"/>
      <c r="B41" s="7"/>
      <c r="C41" s="7"/>
      <c r="D41" s="14"/>
      <c r="E41" s="52" t="s">
        <v>415</v>
      </c>
      <c r="F41" s="269" t="s">
        <v>495</v>
      </c>
      <c r="G41" s="26">
        <v>60620</v>
      </c>
      <c r="H41" s="26">
        <v>6180</v>
      </c>
      <c r="I41" s="26">
        <f>G41-H41</f>
        <v>54440</v>
      </c>
      <c r="J41" s="284">
        <v>14</v>
      </c>
      <c r="K41" s="7"/>
    </row>
    <row r="42" spans="1:11" ht="30" customHeight="1" x14ac:dyDescent="0.2">
      <c r="A42" s="17"/>
      <c r="B42" s="23"/>
      <c r="C42" s="23"/>
      <c r="D42" s="18"/>
      <c r="E42" s="280"/>
      <c r="F42" s="18" t="s">
        <v>30</v>
      </c>
      <c r="G42" s="26">
        <f>SUM(G40:G41)</f>
        <v>588020</v>
      </c>
      <c r="H42" s="26">
        <f>SUM(H40:H41)</f>
        <v>257320</v>
      </c>
      <c r="I42" s="26">
        <f>G42-H42</f>
        <v>330700</v>
      </c>
      <c r="J42" s="52"/>
      <c r="K42" s="7"/>
    </row>
    <row r="43" spans="1:11" ht="30" customHeight="1" x14ac:dyDescent="0.2">
      <c r="A43" s="37" t="s">
        <v>26</v>
      </c>
      <c r="B43" s="24">
        <v>10</v>
      </c>
      <c r="C43" s="7" t="s">
        <v>143</v>
      </c>
      <c r="D43" s="14" t="s">
        <v>14</v>
      </c>
      <c r="E43" s="52"/>
      <c r="F43" s="18"/>
      <c r="G43" s="26"/>
      <c r="H43" s="26"/>
      <c r="I43" s="26">
        <f t="shared" ref="I43:I57" si="4">G43-H43</f>
        <v>0</v>
      </c>
      <c r="J43" s="52"/>
      <c r="K43" s="7"/>
    </row>
    <row r="44" spans="1:11" ht="30" customHeight="1" x14ac:dyDescent="0.2">
      <c r="A44" s="17"/>
      <c r="B44" s="23"/>
      <c r="C44" s="23"/>
      <c r="D44" s="18"/>
      <c r="E44" s="280"/>
      <c r="F44" s="18" t="s">
        <v>30</v>
      </c>
      <c r="G44" s="26">
        <f>SUM(G43:G43)</f>
        <v>0</v>
      </c>
      <c r="H44" s="26"/>
      <c r="I44" s="26">
        <f t="shared" si="4"/>
        <v>0</v>
      </c>
      <c r="J44" s="52"/>
      <c r="K44" s="7"/>
    </row>
    <row r="45" spans="1:11" ht="30" customHeight="1" x14ac:dyDescent="0.2">
      <c r="A45" s="37" t="s">
        <v>26</v>
      </c>
      <c r="B45" s="24">
        <v>11</v>
      </c>
      <c r="C45" s="7" t="s">
        <v>143</v>
      </c>
      <c r="D45" s="14" t="s">
        <v>15</v>
      </c>
      <c r="E45" s="52"/>
      <c r="F45" s="52" t="s">
        <v>411</v>
      </c>
      <c r="G45" s="26">
        <v>33232</v>
      </c>
      <c r="H45" s="26">
        <v>19388</v>
      </c>
      <c r="I45" s="272">
        <f t="shared" si="4"/>
        <v>13844</v>
      </c>
      <c r="J45" s="285">
        <v>15</v>
      </c>
      <c r="K45" s="8"/>
    </row>
    <row r="46" spans="1:11" ht="30" customHeight="1" x14ac:dyDescent="0.2">
      <c r="A46" s="17"/>
      <c r="B46" s="23"/>
      <c r="C46" s="23"/>
      <c r="D46" s="18"/>
      <c r="E46" s="280"/>
      <c r="F46" s="18" t="s">
        <v>30</v>
      </c>
      <c r="G46" s="26">
        <f>SUM(G45:G45)</f>
        <v>33232</v>
      </c>
      <c r="H46" s="26">
        <f>SUM(H45)</f>
        <v>19388</v>
      </c>
      <c r="I46" s="272">
        <f t="shared" si="4"/>
        <v>13844</v>
      </c>
      <c r="J46" s="19"/>
      <c r="K46" s="8"/>
    </row>
    <row r="47" spans="1:11" ht="30" customHeight="1" x14ac:dyDescent="0.2">
      <c r="A47" s="37" t="s">
        <v>26</v>
      </c>
      <c r="B47" s="24">
        <v>12</v>
      </c>
      <c r="C47" s="7" t="s">
        <v>143</v>
      </c>
      <c r="D47" s="14" t="s">
        <v>16</v>
      </c>
      <c r="E47" s="52"/>
      <c r="F47" s="269" t="s">
        <v>494</v>
      </c>
      <c r="G47" s="26">
        <v>5040</v>
      </c>
      <c r="H47" s="26">
        <v>3024</v>
      </c>
      <c r="I47" s="272">
        <f t="shared" si="4"/>
        <v>2016</v>
      </c>
      <c r="J47" s="285">
        <v>16</v>
      </c>
      <c r="K47" s="8"/>
    </row>
    <row r="48" spans="1:11" ht="30" customHeight="1" x14ac:dyDescent="0.2">
      <c r="A48" s="16"/>
      <c r="B48" s="7"/>
      <c r="C48" s="7"/>
      <c r="D48" s="14"/>
      <c r="E48" s="52"/>
      <c r="F48" s="269" t="s">
        <v>472</v>
      </c>
      <c r="G48" s="26">
        <v>19740</v>
      </c>
      <c r="H48" s="26">
        <v>15019</v>
      </c>
      <c r="I48" s="272">
        <f t="shared" si="4"/>
        <v>4721</v>
      </c>
      <c r="J48" s="285">
        <v>17</v>
      </c>
      <c r="K48" s="8"/>
    </row>
    <row r="49" spans="1:11" ht="30" customHeight="1" x14ac:dyDescent="0.2">
      <c r="A49" s="17"/>
      <c r="B49" s="23"/>
      <c r="C49" s="23"/>
      <c r="D49" s="18"/>
      <c r="E49" s="280"/>
      <c r="F49" s="18" t="s">
        <v>30</v>
      </c>
      <c r="G49" s="26">
        <f>SUM(G47:G48)</f>
        <v>24780</v>
      </c>
      <c r="H49" s="26">
        <f>SUM(H47:H48)</f>
        <v>18043</v>
      </c>
      <c r="I49" s="272">
        <f t="shared" si="4"/>
        <v>6737</v>
      </c>
      <c r="J49" s="19"/>
      <c r="K49" s="8"/>
    </row>
    <row r="50" spans="1:11" ht="30" customHeight="1" x14ac:dyDescent="0.2">
      <c r="A50" s="37" t="s">
        <v>26</v>
      </c>
      <c r="B50" s="24">
        <v>13</v>
      </c>
      <c r="C50" s="7" t="s">
        <v>143</v>
      </c>
      <c r="D50" s="14" t="s">
        <v>17</v>
      </c>
      <c r="E50" s="52" t="s">
        <v>407</v>
      </c>
      <c r="F50" s="52" t="s">
        <v>406</v>
      </c>
      <c r="G50" s="26">
        <v>2000</v>
      </c>
      <c r="H50" s="26">
        <v>1500</v>
      </c>
      <c r="I50" s="272">
        <f t="shared" si="4"/>
        <v>500</v>
      </c>
      <c r="J50" s="285">
        <v>18</v>
      </c>
      <c r="K50" s="8"/>
    </row>
    <row r="51" spans="1:11" ht="30" customHeight="1" x14ac:dyDescent="0.2">
      <c r="A51" s="16"/>
      <c r="B51" s="7"/>
      <c r="C51" s="7"/>
      <c r="D51" s="14"/>
      <c r="E51" s="52" t="s">
        <v>468</v>
      </c>
      <c r="F51" s="52" t="s">
        <v>469</v>
      </c>
      <c r="G51" s="26">
        <v>7000</v>
      </c>
      <c r="H51" s="26">
        <v>5500</v>
      </c>
      <c r="I51" s="272">
        <f t="shared" si="4"/>
        <v>1500</v>
      </c>
      <c r="J51" s="285">
        <v>19</v>
      </c>
      <c r="K51" s="8"/>
    </row>
    <row r="52" spans="1:11" ht="30" customHeight="1" x14ac:dyDescent="0.2">
      <c r="A52" s="16"/>
      <c r="B52" s="7"/>
      <c r="C52" s="7"/>
      <c r="D52" s="14"/>
      <c r="E52" s="52" t="s">
        <v>470</v>
      </c>
      <c r="F52" s="52" t="s">
        <v>471</v>
      </c>
      <c r="G52" s="26">
        <v>7200</v>
      </c>
      <c r="H52" s="26">
        <v>5500</v>
      </c>
      <c r="I52" s="272">
        <f t="shared" si="4"/>
        <v>1700</v>
      </c>
      <c r="J52" s="285">
        <v>20</v>
      </c>
      <c r="K52" s="291"/>
    </row>
    <row r="53" spans="1:11" ht="30" customHeight="1" x14ac:dyDescent="0.2">
      <c r="A53" s="16"/>
      <c r="B53" s="7"/>
      <c r="C53" s="7"/>
      <c r="D53" s="14"/>
      <c r="E53" s="52" t="s">
        <v>528</v>
      </c>
      <c r="F53" s="52" t="s">
        <v>527</v>
      </c>
      <c r="G53" s="26">
        <v>0</v>
      </c>
      <c r="H53" s="26">
        <v>19000</v>
      </c>
      <c r="I53" s="272">
        <f t="shared" si="4"/>
        <v>-19000</v>
      </c>
      <c r="J53" s="285">
        <v>21</v>
      </c>
      <c r="K53" s="293"/>
    </row>
    <row r="54" spans="1:11" ht="30" customHeight="1" x14ac:dyDescent="0.2">
      <c r="A54" s="16"/>
      <c r="B54" s="7"/>
      <c r="C54" s="7"/>
      <c r="D54" s="14"/>
      <c r="E54" s="52" t="s">
        <v>524</v>
      </c>
      <c r="F54" s="52" t="s">
        <v>523</v>
      </c>
      <c r="G54" s="26">
        <v>0</v>
      </c>
      <c r="H54" s="26">
        <v>1511</v>
      </c>
      <c r="I54" s="272">
        <f t="shared" si="4"/>
        <v>-1511</v>
      </c>
      <c r="J54" s="285">
        <v>22</v>
      </c>
    </row>
    <row r="55" spans="1:11" ht="30" customHeight="1" x14ac:dyDescent="0.2">
      <c r="A55" s="17"/>
      <c r="B55" s="23"/>
      <c r="C55" s="23"/>
      <c r="D55" s="18"/>
      <c r="E55" s="280"/>
      <c r="F55" s="18" t="s">
        <v>30</v>
      </c>
      <c r="G55" s="26">
        <f>SUM(G50:G54)</f>
        <v>16200</v>
      </c>
      <c r="H55" s="26">
        <f>SUM(H50:H54)</f>
        <v>33011</v>
      </c>
      <c r="I55" s="272">
        <f>G55-H55</f>
        <v>-16811</v>
      </c>
      <c r="J55" s="283"/>
    </row>
    <row r="56" spans="1:11" ht="30" customHeight="1" x14ac:dyDescent="0.2">
      <c r="A56" s="37" t="s">
        <v>26</v>
      </c>
      <c r="B56" s="24">
        <v>14</v>
      </c>
      <c r="C56" s="7" t="s">
        <v>143</v>
      </c>
      <c r="D56" s="14" t="s">
        <v>18</v>
      </c>
      <c r="E56" s="52" t="s">
        <v>18</v>
      </c>
      <c r="F56" s="18"/>
      <c r="G56" s="26">
        <v>21988</v>
      </c>
      <c r="H56" s="26"/>
      <c r="I56" s="272">
        <f t="shared" si="4"/>
        <v>21988</v>
      </c>
      <c r="J56" s="283"/>
    </row>
    <row r="57" spans="1:11" ht="30" customHeight="1" x14ac:dyDescent="0.2">
      <c r="A57" s="17"/>
      <c r="B57" s="23"/>
      <c r="C57" s="23"/>
      <c r="D57" s="18"/>
      <c r="E57" s="280"/>
      <c r="F57" s="18" t="s">
        <v>30</v>
      </c>
      <c r="G57" s="26">
        <f>SUM(G56:G56)</f>
        <v>21988</v>
      </c>
      <c r="H57" s="26">
        <f>SUM(H56)</f>
        <v>0</v>
      </c>
      <c r="I57" s="272">
        <f t="shared" si="4"/>
        <v>21988</v>
      </c>
      <c r="J57" s="283"/>
    </row>
    <row r="58" spans="1:11" ht="30" customHeight="1" x14ac:dyDescent="0.2">
      <c r="A58" s="17"/>
      <c r="B58" s="23"/>
      <c r="C58" s="23"/>
      <c r="D58" s="23"/>
      <c r="E58" s="280"/>
      <c r="F58" s="18" t="s">
        <v>32</v>
      </c>
      <c r="G58" s="26">
        <f>SUM(G20,G24,G26,G31,G33,G35,G37,G39,G42,G44,G46,G49,G55,G57)</f>
        <v>2316000</v>
      </c>
      <c r="H58" s="282">
        <f>SUM(H20+H24+H26+H31+H33+H35+H37+H39+H42+H44+H46+H49+H55+H57)</f>
        <v>1401996</v>
      </c>
      <c r="I58" s="282">
        <f>SUM(I20+I24+I26+I31+I33+I35+I37+I39+I42+I44+I46+I49+I55+I57)</f>
        <v>914004</v>
      </c>
      <c r="J58" s="283"/>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3"/>
  <hyperlinks>
    <hyperlink ref="J17" r:id="rId1" display="ryousyusyo\jizensetumeikai2.pdf" xr:uid="{B1DACE8E-2BBF-4786-AF5C-28EE510D4929}"/>
    <hyperlink ref="J18" r:id="rId2" display="ryousyusyo\jizensetumeikai1.pdf" xr:uid="{3ACC3CF0-4ECE-40B4-B9A8-BBFE0ED9A8F3}"/>
    <hyperlink ref="J19" r:id="rId3" display="ryousyusyo\kurippubo-do.pdf" xr:uid="{03AC11A5-7074-4736-834B-AEC4D01EC923}"/>
    <hyperlink ref="J22" r:id="rId4" display="ryousyusyo\nafuda.pdf" xr:uid="{CCBA1F86-6839-4EE7-A87A-0F5DEBCB7391}"/>
    <hyperlink ref="J23" r:id="rId5" display="ryousyusyo\fotomeito.pdf" xr:uid="{4B2FF3F8-01F7-4D66-AA5F-69D378A32CF8}"/>
    <hyperlink ref="J28" r:id="rId6" display="ryousyusyo\apa.pdf" xr:uid="{462DF461-A28C-4E31-B4A3-F395D333FE38}"/>
    <hyperlink ref="J29" r:id="rId7" display="ryousyusyo\kousi_gohan.pdf" xr:uid="{850D4A3F-B55C-4599-8472-5BC241C4F04C}"/>
    <hyperlink ref="J30" r:id="rId8" display="ryousyusyo\tims.pdf" xr:uid="{785C30E7-E1A8-4805-A6B9-249A8EA20A10}"/>
    <hyperlink ref="J21" r:id="rId9" display="ryousyusyo\onion.pdf" xr:uid="{15D78537-15D8-4939-8E02-30BAB880F17E}"/>
    <hyperlink ref="J32" r:id="rId10" display="ryousyusyo\onion.pdf" xr:uid="{5785C7CE-14BB-425B-B4E5-6898A45457B2}"/>
    <hyperlink ref="J38" r:id="rId11" display="ryousyusyo\isejc_omiyage.pdf" xr:uid="{21E1C6CB-F8F0-4D90-9731-B637819243DA}"/>
    <hyperlink ref="J40" r:id="rId12" display="ryousyusyo\bas_koutuuhi.pdf" xr:uid="{650CD98D-93B6-4D92-B77F-214438749917}"/>
    <hyperlink ref="J45" r:id="rId13" display="ryousyusyo\hoken.pdf" xr:uid="{E351E6D9-D471-491B-8325-E562F4CBFD13}"/>
    <hyperlink ref="J47" r:id="rId14" display="ryousyusyo\hagaki.pdf" xr:uid="{6335C80C-5F2B-4BE2-BAD5-F061CB0066AE}"/>
    <hyperlink ref="J48" r:id="rId15" display="ryousyusyo\annaituusin.pdf" xr:uid="{F7C48454-5D7C-45A1-8A09-ACDEDEF40076}"/>
    <hyperlink ref="J50" r:id="rId16" display="ryousyusyo\kishiwadayakkyoku.pdf" xr:uid="{129A9A1F-066F-4037-8258-A150D98649FB}"/>
    <hyperlink ref="J41" r:id="rId17" display="ryousyusyo\maenori_koutuuhi.pdf" xr:uid="{B4E1D993-AFB7-4B99-BE12-41DE5BB11E5C}"/>
    <hyperlink ref="J16" r:id="rId18" display="ryousyusyo\syuuyoudan.pdf" xr:uid="{AEDA0360-04A5-414C-A9B4-37CBE521FE8B}"/>
    <hyperlink ref="J54" r:id="rId19" display="ryousyusyo\musiyoke.pdf" xr:uid="{203721DB-07C9-4A36-96A0-1AEEEC316073}"/>
    <hyperlink ref="J53" r:id="rId20" display="r２１" xr:uid="{DC31E127-B985-4BC2-9824-40C1C3B657A2}"/>
  </hyperlinks>
  <printOptions horizontalCentered="1"/>
  <pageMargins left="0.78740157480314965" right="0.78740157480314965" top="0.98425196850393704" bottom="0.55118110236220474" header="0.51181102362204722" footer="0.51181102362204722"/>
  <pageSetup paperSize="9" scale="47" orientation="portrait" r:id="rId2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9"/>
  <sheetViews>
    <sheetView view="pageBreakPreview" topLeftCell="A16" zoomScaleNormal="100" zoomScaleSheetLayoutView="100" workbookViewId="0">
      <selection activeCell="G34" sqref="G34"/>
    </sheetView>
  </sheetViews>
  <sheetFormatPr defaultColWidth="9" defaultRowHeight="13" x14ac:dyDescent="0.2"/>
  <cols>
    <col min="1" max="3" width="9" style="163"/>
    <col min="4" max="5" width="10.6328125" style="163" customWidth="1"/>
    <col min="6" max="6" width="9.6328125" style="163" customWidth="1"/>
    <col min="7" max="7" width="65.7265625" style="163" customWidth="1"/>
    <col min="8" max="16384" width="9" style="163"/>
  </cols>
  <sheetData>
    <row r="1" spans="1:8" x14ac:dyDescent="0.2">
      <c r="A1" s="394" t="s">
        <v>339</v>
      </c>
      <c r="B1" s="394"/>
      <c r="C1" s="394"/>
      <c r="D1" s="394"/>
      <c r="E1" s="394"/>
      <c r="F1" s="394"/>
      <c r="G1" s="394"/>
    </row>
    <row r="2" spans="1:8" x14ac:dyDescent="0.2">
      <c r="A2" s="80"/>
      <c r="B2" s="80"/>
      <c r="C2" s="80"/>
      <c r="D2" s="80"/>
      <c r="E2" s="80"/>
      <c r="F2" s="80"/>
      <c r="G2" s="80"/>
      <c r="H2" s="80"/>
    </row>
    <row r="3" spans="1:8" ht="20.149999999999999" customHeight="1" x14ac:dyDescent="0.2">
      <c r="A3" s="395" t="s">
        <v>56</v>
      </c>
      <c r="B3" s="395"/>
      <c r="C3" s="395"/>
      <c r="D3" s="395"/>
      <c r="E3" s="395"/>
      <c r="F3" s="395"/>
      <c r="G3" s="395"/>
    </row>
    <row r="4" spans="1:8" ht="20.149999999999999" customHeight="1" x14ac:dyDescent="0.2">
      <c r="A4" s="382" t="s">
        <v>496</v>
      </c>
      <c r="B4" s="396"/>
      <c r="C4" s="396"/>
      <c r="D4" s="396"/>
      <c r="E4" s="396"/>
      <c r="F4" s="396"/>
      <c r="G4" s="396"/>
    </row>
    <row r="5" spans="1:8" ht="20.149999999999999" customHeight="1" x14ac:dyDescent="0.2">
      <c r="A5" s="80"/>
      <c r="B5" s="80"/>
      <c r="C5" s="80"/>
      <c r="D5" s="80"/>
      <c r="E5" s="80"/>
      <c r="F5" s="80"/>
      <c r="G5" s="80"/>
      <c r="H5" s="80"/>
    </row>
    <row r="6" spans="1:8" ht="20.149999999999999" customHeight="1" x14ac:dyDescent="0.2">
      <c r="A6" s="397" t="s">
        <v>21</v>
      </c>
      <c r="B6" s="397"/>
      <c r="C6" s="397"/>
      <c r="D6" s="397"/>
      <c r="E6" s="397"/>
      <c r="F6" s="397"/>
      <c r="G6" s="397"/>
    </row>
    <row r="7" spans="1:8" ht="20.149999999999999" customHeight="1" x14ac:dyDescent="0.2">
      <c r="A7" s="164" t="s">
        <v>141</v>
      </c>
      <c r="B7" s="165" t="s">
        <v>57</v>
      </c>
      <c r="C7" s="164" t="s">
        <v>136</v>
      </c>
      <c r="D7" s="166" t="s">
        <v>58</v>
      </c>
      <c r="E7" s="166" t="s">
        <v>59</v>
      </c>
      <c r="F7" s="166" t="s">
        <v>60</v>
      </c>
      <c r="G7" s="166" t="s">
        <v>61</v>
      </c>
    </row>
    <row r="8" spans="1:8" ht="20.149999999999999" customHeight="1" x14ac:dyDescent="0.2">
      <c r="A8" s="392" t="s">
        <v>89</v>
      </c>
      <c r="B8" s="393"/>
      <c r="C8" s="165"/>
      <c r="D8" s="105"/>
      <c r="E8" s="105"/>
      <c r="F8" s="105"/>
      <c r="G8" s="168"/>
    </row>
    <row r="9" spans="1:8" ht="20.149999999999999" customHeight="1" x14ac:dyDescent="0.2">
      <c r="A9" s="16" t="s">
        <v>497</v>
      </c>
      <c r="B9" s="170"/>
      <c r="C9" s="14" t="s">
        <v>498</v>
      </c>
      <c r="D9" s="172">
        <v>1600000</v>
      </c>
      <c r="E9" s="172">
        <v>900000</v>
      </c>
      <c r="F9" s="172">
        <f>D9-E9</f>
        <v>700000</v>
      </c>
      <c r="G9" s="14" t="s">
        <v>500</v>
      </c>
    </row>
    <row r="10" spans="1:8" ht="20.149999999999999" customHeight="1" x14ac:dyDescent="0.2">
      <c r="A10" s="16" t="s">
        <v>497</v>
      </c>
      <c r="B10" s="170"/>
      <c r="C10" s="14" t="s">
        <v>499</v>
      </c>
      <c r="D10" s="172">
        <v>96000</v>
      </c>
      <c r="E10" s="172">
        <v>32000</v>
      </c>
      <c r="F10" s="172">
        <f>D10-E10</f>
        <v>64000</v>
      </c>
      <c r="G10" s="14" t="s">
        <v>500</v>
      </c>
    </row>
    <row r="11" spans="1:8" ht="20.149999999999999" customHeight="1" x14ac:dyDescent="0.2">
      <c r="A11" s="16"/>
      <c r="B11" s="170"/>
      <c r="C11" s="171"/>
      <c r="D11" s="172"/>
      <c r="E11" s="172"/>
      <c r="F11" s="172">
        <f>D11-E11</f>
        <v>0</v>
      </c>
      <c r="G11" s="171"/>
    </row>
    <row r="12" spans="1:8" ht="20.149999999999999" customHeight="1" x14ac:dyDescent="0.2">
      <c r="A12" s="169"/>
      <c r="B12" s="170"/>
      <c r="C12" s="171"/>
      <c r="D12" s="172"/>
      <c r="E12" s="172"/>
      <c r="F12" s="172">
        <f>D12-E12</f>
        <v>0</v>
      </c>
      <c r="G12" s="171"/>
    </row>
    <row r="13" spans="1:8" ht="20.149999999999999" customHeight="1" x14ac:dyDescent="0.2">
      <c r="A13" s="169"/>
      <c r="B13" s="170"/>
      <c r="C13" s="171"/>
      <c r="D13" s="172"/>
      <c r="E13" s="172"/>
      <c r="F13" s="172">
        <f>D13-E13</f>
        <v>0</v>
      </c>
      <c r="G13" s="168"/>
    </row>
    <row r="14" spans="1:8" ht="20.149999999999999" customHeight="1" x14ac:dyDescent="0.2">
      <c r="A14" s="392" t="s">
        <v>73</v>
      </c>
      <c r="B14" s="393"/>
      <c r="C14" s="167"/>
      <c r="D14" s="173"/>
      <c r="E14" s="173"/>
      <c r="F14" s="173"/>
      <c r="G14" s="105"/>
    </row>
    <row r="15" spans="1:8" ht="20.149999999999999" customHeight="1" x14ac:dyDescent="0.2">
      <c r="A15" s="16" t="s">
        <v>501</v>
      </c>
      <c r="B15" s="286" t="s">
        <v>502</v>
      </c>
      <c r="C15" s="171"/>
      <c r="D15" s="34">
        <v>1200000</v>
      </c>
      <c r="E15" s="288">
        <v>675440</v>
      </c>
      <c r="F15" s="172">
        <f t="shared" ref="F15:F36" si="0">D15-E15</f>
        <v>524560</v>
      </c>
      <c r="G15" s="14" t="s">
        <v>500</v>
      </c>
    </row>
    <row r="16" spans="1:8" ht="20.149999999999999" customHeight="1" x14ac:dyDescent="0.2">
      <c r="A16" s="169"/>
      <c r="B16" s="286" t="s">
        <v>502</v>
      </c>
      <c r="C16" s="171"/>
      <c r="D16" s="287">
        <v>0</v>
      </c>
      <c r="E16" s="287">
        <v>19250</v>
      </c>
      <c r="F16" s="172">
        <f t="shared" si="0"/>
        <v>-19250</v>
      </c>
      <c r="G16" s="14" t="s">
        <v>504</v>
      </c>
    </row>
    <row r="17" spans="1:7" ht="20.149999999999999" customHeight="1" x14ac:dyDescent="0.2">
      <c r="A17" s="169"/>
      <c r="B17" s="286" t="s">
        <v>503</v>
      </c>
      <c r="C17" s="171"/>
      <c r="D17" s="287">
        <v>0</v>
      </c>
      <c r="E17" s="287">
        <v>22220</v>
      </c>
      <c r="F17" s="172">
        <f t="shared" si="0"/>
        <v>-22220</v>
      </c>
      <c r="G17" s="14" t="s">
        <v>504</v>
      </c>
    </row>
    <row r="18" spans="1:7" ht="20.149999999999999" customHeight="1" x14ac:dyDescent="0.2">
      <c r="A18" s="169"/>
      <c r="B18" s="286" t="s">
        <v>503</v>
      </c>
      <c r="C18" s="171"/>
      <c r="D18" s="287">
        <v>8800</v>
      </c>
      <c r="E18" s="287">
        <v>4356</v>
      </c>
      <c r="F18" s="172">
        <f t="shared" si="0"/>
        <v>4444</v>
      </c>
      <c r="G18" s="14" t="s">
        <v>500</v>
      </c>
    </row>
    <row r="19" spans="1:7" ht="20.149999999999999" customHeight="1" x14ac:dyDescent="0.2">
      <c r="A19" s="289" t="s">
        <v>505</v>
      </c>
      <c r="B19" s="170" t="s">
        <v>434</v>
      </c>
      <c r="C19" s="171"/>
      <c r="D19" s="172">
        <v>148500</v>
      </c>
      <c r="E19" s="172">
        <v>130900</v>
      </c>
      <c r="F19" s="172">
        <f t="shared" si="0"/>
        <v>17600</v>
      </c>
      <c r="G19" s="14" t="s">
        <v>500</v>
      </c>
    </row>
    <row r="20" spans="1:7" ht="20.149999999999999" customHeight="1" x14ac:dyDescent="0.2">
      <c r="A20" s="169"/>
      <c r="B20" s="170" t="s">
        <v>434</v>
      </c>
      <c r="C20" s="171"/>
      <c r="D20" s="172">
        <v>0</v>
      </c>
      <c r="E20" s="172">
        <v>5360</v>
      </c>
      <c r="F20" s="172">
        <f t="shared" si="0"/>
        <v>-5360</v>
      </c>
      <c r="G20" s="14" t="s">
        <v>506</v>
      </c>
    </row>
    <row r="21" spans="1:7" ht="20.149999999999999" customHeight="1" x14ac:dyDescent="0.2">
      <c r="A21" s="290" t="s">
        <v>509</v>
      </c>
      <c r="B21" s="286" t="s">
        <v>502</v>
      </c>
      <c r="C21" s="171"/>
      <c r="D21" s="172">
        <v>50000</v>
      </c>
      <c r="E21" s="172">
        <v>0</v>
      </c>
      <c r="F21" s="172">
        <f t="shared" si="0"/>
        <v>50000</v>
      </c>
      <c r="G21" s="14" t="s">
        <v>507</v>
      </c>
    </row>
    <row r="22" spans="1:7" ht="20.149999999999999" customHeight="1" x14ac:dyDescent="0.2">
      <c r="A22" s="290" t="s">
        <v>508</v>
      </c>
      <c r="B22" s="170" t="s">
        <v>415</v>
      </c>
      <c r="C22" s="171"/>
      <c r="D22" s="172">
        <v>7280</v>
      </c>
      <c r="E22" s="172"/>
      <c r="F22" s="172">
        <f t="shared" si="0"/>
        <v>7280</v>
      </c>
      <c r="G22" s="14" t="s">
        <v>510</v>
      </c>
    </row>
    <row r="23" spans="1:7" ht="20.149999999999999" customHeight="1" x14ac:dyDescent="0.2">
      <c r="A23" s="169"/>
      <c r="B23" s="170" t="s">
        <v>427</v>
      </c>
      <c r="C23" s="171"/>
      <c r="D23" s="172">
        <v>8000</v>
      </c>
      <c r="E23" s="172">
        <v>4800</v>
      </c>
      <c r="F23" s="172">
        <f t="shared" si="0"/>
        <v>3200</v>
      </c>
      <c r="G23" s="14" t="s">
        <v>511</v>
      </c>
    </row>
    <row r="24" spans="1:7" ht="20.149999999999999" customHeight="1" x14ac:dyDescent="0.2">
      <c r="A24" s="169"/>
      <c r="B24" s="170" t="s">
        <v>427</v>
      </c>
      <c r="C24" s="171"/>
      <c r="D24" s="172"/>
      <c r="E24" s="172">
        <v>2000</v>
      </c>
      <c r="F24" s="172">
        <f t="shared" si="0"/>
        <v>-2000</v>
      </c>
      <c r="G24" s="14" t="s">
        <v>512</v>
      </c>
    </row>
    <row r="25" spans="1:7" ht="20.149999999999999" customHeight="1" x14ac:dyDescent="0.2">
      <c r="A25" s="169"/>
      <c r="B25" s="170" t="s">
        <v>415</v>
      </c>
      <c r="C25" s="171"/>
      <c r="D25" s="172"/>
      <c r="E25" s="172">
        <v>440</v>
      </c>
      <c r="F25" s="172">
        <f t="shared" si="0"/>
        <v>-440</v>
      </c>
      <c r="G25" s="14" t="s">
        <v>513</v>
      </c>
    </row>
    <row r="26" spans="1:7" ht="20.149999999999999" customHeight="1" x14ac:dyDescent="0.2">
      <c r="A26" s="169" t="s">
        <v>420</v>
      </c>
      <c r="B26" s="286" t="s">
        <v>514</v>
      </c>
      <c r="C26" s="171"/>
      <c r="D26" s="172">
        <v>4000</v>
      </c>
      <c r="E26" s="172">
        <v>4268</v>
      </c>
      <c r="F26" s="172">
        <f t="shared" si="0"/>
        <v>-268</v>
      </c>
      <c r="G26" s="14" t="s">
        <v>515</v>
      </c>
    </row>
    <row r="27" spans="1:7" ht="20.149999999999999" customHeight="1" x14ac:dyDescent="0.2">
      <c r="A27" s="290" t="s">
        <v>516</v>
      </c>
      <c r="B27" s="170" t="s">
        <v>415</v>
      </c>
      <c r="C27" s="171"/>
      <c r="D27" s="172">
        <v>527400</v>
      </c>
      <c r="E27" s="172">
        <v>251140</v>
      </c>
      <c r="F27" s="172">
        <f t="shared" si="0"/>
        <v>276260</v>
      </c>
      <c r="G27" s="14" t="s">
        <v>517</v>
      </c>
    </row>
    <row r="28" spans="1:7" ht="20.149999999999999" customHeight="1" x14ac:dyDescent="0.2">
      <c r="A28" s="169"/>
      <c r="B28" s="170" t="s">
        <v>415</v>
      </c>
      <c r="C28" s="171"/>
      <c r="D28" s="172">
        <v>60620</v>
      </c>
      <c r="E28" s="172">
        <v>6180</v>
      </c>
      <c r="F28" s="172">
        <f t="shared" si="0"/>
        <v>54440</v>
      </c>
      <c r="G28" s="14" t="s">
        <v>518</v>
      </c>
    </row>
    <row r="29" spans="1:7" ht="20.149999999999999" customHeight="1" x14ac:dyDescent="0.2">
      <c r="A29" s="16" t="s">
        <v>519</v>
      </c>
      <c r="B29" s="170"/>
      <c r="C29" s="171"/>
      <c r="D29" s="172">
        <v>33232</v>
      </c>
      <c r="E29" s="172">
        <v>19388</v>
      </c>
      <c r="F29" s="172">
        <f t="shared" si="0"/>
        <v>13844</v>
      </c>
      <c r="G29" s="171" t="s">
        <v>500</v>
      </c>
    </row>
    <row r="30" spans="1:7" ht="20.149999999999999" customHeight="1" x14ac:dyDescent="0.2">
      <c r="A30" s="16" t="s">
        <v>520</v>
      </c>
      <c r="B30" s="170"/>
      <c r="C30" s="171"/>
      <c r="D30" s="172">
        <v>5040</v>
      </c>
      <c r="E30" s="172">
        <v>3024</v>
      </c>
      <c r="F30" s="172">
        <f t="shared" si="0"/>
        <v>2016</v>
      </c>
      <c r="G30" s="171" t="s">
        <v>500</v>
      </c>
    </row>
    <row r="31" spans="1:7" ht="20.149999999999999" customHeight="1" x14ac:dyDescent="0.2">
      <c r="A31" s="169"/>
      <c r="B31" s="170"/>
      <c r="C31" s="171"/>
      <c r="D31" s="172">
        <v>19740</v>
      </c>
      <c r="E31" s="172">
        <v>15019</v>
      </c>
      <c r="F31" s="172">
        <f t="shared" si="0"/>
        <v>4721</v>
      </c>
      <c r="G31" s="171" t="s">
        <v>500</v>
      </c>
    </row>
    <row r="32" spans="1:7" ht="20.149999999999999" customHeight="1" x14ac:dyDescent="0.2">
      <c r="A32" s="16" t="s">
        <v>521</v>
      </c>
      <c r="B32" s="170" t="s">
        <v>407</v>
      </c>
      <c r="C32" s="171"/>
      <c r="D32" s="172">
        <v>2000</v>
      </c>
      <c r="E32" s="172">
        <v>1500</v>
      </c>
      <c r="F32" s="172">
        <f t="shared" si="0"/>
        <v>500</v>
      </c>
      <c r="G32" s="171" t="s">
        <v>500</v>
      </c>
    </row>
    <row r="33" spans="1:8" ht="20.149999999999999" customHeight="1" x14ac:dyDescent="0.2">
      <c r="A33" s="169"/>
      <c r="B33" s="294" t="s">
        <v>468</v>
      </c>
      <c r="C33" s="171"/>
      <c r="D33" s="172">
        <v>7000</v>
      </c>
      <c r="E33" s="172">
        <v>5500</v>
      </c>
      <c r="F33" s="172">
        <f t="shared" si="0"/>
        <v>1500</v>
      </c>
      <c r="G33" s="171" t="s">
        <v>500</v>
      </c>
    </row>
    <row r="34" spans="1:8" ht="20.149999999999999" customHeight="1" x14ac:dyDescent="0.2">
      <c r="A34" s="169"/>
      <c r="B34" s="294" t="s">
        <v>470</v>
      </c>
      <c r="C34" s="171"/>
      <c r="D34" s="292">
        <v>7200</v>
      </c>
      <c r="E34" s="172">
        <v>5500</v>
      </c>
      <c r="F34" s="172">
        <f t="shared" ref="F34:F35" si="1">D34-E34</f>
        <v>1700</v>
      </c>
      <c r="G34" s="171" t="s">
        <v>500</v>
      </c>
    </row>
    <row r="35" spans="1:8" ht="20.149999999999999" customHeight="1" x14ac:dyDescent="0.2">
      <c r="A35" s="169"/>
      <c r="B35" s="294" t="s">
        <v>528</v>
      </c>
      <c r="C35" s="171"/>
      <c r="D35" s="172">
        <v>0</v>
      </c>
      <c r="E35" s="172">
        <v>19000</v>
      </c>
      <c r="F35" s="172">
        <f t="shared" si="1"/>
        <v>-19000</v>
      </c>
      <c r="G35" s="14" t="s">
        <v>529</v>
      </c>
    </row>
    <row r="36" spans="1:8" ht="20.149999999999999" customHeight="1" x14ac:dyDescent="0.2">
      <c r="A36" s="174"/>
      <c r="B36" s="175" t="s">
        <v>524</v>
      </c>
      <c r="C36" s="168"/>
      <c r="D36" s="176"/>
      <c r="E36" s="176">
        <v>1511</v>
      </c>
      <c r="F36" s="176">
        <f t="shared" si="0"/>
        <v>-1511</v>
      </c>
      <c r="G36" s="14" t="s">
        <v>525</v>
      </c>
    </row>
    <row r="37" spans="1:8" x14ac:dyDescent="0.2">
      <c r="A37" s="80"/>
      <c r="B37" s="80"/>
      <c r="C37" s="80"/>
      <c r="D37" s="80"/>
      <c r="E37" s="80"/>
      <c r="F37" s="80"/>
      <c r="G37" s="80"/>
      <c r="H37" s="80"/>
    </row>
    <row r="38" spans="1:8" x14ac:dyDescent="0.2">
      <c r="A38" s="100" t="s">
        <v>62</v>
      </c>
      <c r="B38" s="80" t="s">
        <v>63</v>
      </c>
      <c r="C38" s="80"/>
      <c r="D38" s="80"/>
      <c r="E38" s="80"/>
      <c r="F38" s="80"/>
      <c r="G38" s="80"/>
      <c r="H38" s="80"/>
    </row>
    <row r="39" spans="1:8" x14ac:dyDescent="0.2">
      <c r="A39" s="100" t="s">
        <v>62</v>
      </c>
      <c r="B39" s="80" t="s">
        <v>64</v>
      </c>
      <c r="C39" s="80"/>
      <c r="D39" s="80"/>
      <c r="E39" s="80"/>
      <c r="F39" s="80"/>
      <c r="G39" s="80"/>
      <c r="H39" s="80"/>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財審様式</vt:lpstr>
      <vt:lpstr>委員会年間事業予算管理表(様式1)</vt:lpstr>
      <vt:lpstr>収支予算書(様式2)</vt:lpstr>
      <vt:lpstr>収益・費用明細書(様式3)</vt:lpstr>
      <vt:lpstr>見積企業一覧表(様式4)</vt:lpstr>
      <vt:lpstr>講師等出演依頼承諾書(様式5)10％対応 </vt:lpstr>
      <vt:lpstr>収支決算報告書(様式10)</vt:lpstr>
      <vt:lpstr>収益・費用明細書(様式11)</vt:lpstr>
      <vt:lpstr>差異発生理由書(様式12)</vt:lpstr>
      <vt:lpstr>現金出納帳（様式53）</vt:lpstr>
      <vt:lpstr>'委員会年間事業予算管理表(様式1)'!Print_Area</vt:lpstr>
      <vt:lpstr>'講師等出演依頼承諾書(様式5)10％対応 '!Print_Area</vt:lpstr>
      <vt:lpstr>'差異発生理由書(様式12)'!Print_Area</vt:lpstr>
      <vt:lpstr>財審様式!Print_Area</vt:lpstr>
      <vt:lpstr>'収益・費用明細書(様式3)'!Print_Area</vt:lpstr>
      <vt:lpstr>'収支決算報告書(様式10)'!Print_Area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2021-09-23T13:44:31Z</dcterms:modified>
</cp:coreProperties>
</file>