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showInkAnnotation="0" codeName="ThisWorkbook" autoCompressPictures="0"/>
  <xr:revisionPtr revIDLastSave="0" documentId="8_{0433E053-3EEF-49B0-9DC2-E5A0630B0FA7}" xr6:coauthVersionLast="47" xr6:coauthVersionMax="47" xr10:uidLastSave="{00000000-0000-0000-0000-000000000000}"/>
  <bookViews>
    <workbookView xWindow="-108" yWindow="-108" windowWidth="23256" windowHeight="12576" tabRatio="975" activeTab="6" xr2:uid="{00000000-000D-0000-FFFF-FFFF00000000}"/>
  </bookViews>
  <sheets>
    <sheet name="注意事項" sheetId="74" r:id="rId1"/>
    <sheet name="見積企業一覧表(様式4)" sheetId="19" r:id="rId2"/>
    <sheet name="収支決算報告書(様式10)" sheetId="20" r:id="rId3"/>
    <sheet name="収益・費用明細書(様式11)" sheetId="21" r:id="rId4"/>
    <sheet name="差異発生理由書(様式12)" sheetId="28" r:id="rId5"/>
    <sheet name="消費税等計算シート（様式13）" sheetId="38" r:id="rId6"/>
    <sheet name="預金出納帳（様式52）" sheetId="80" r:id="rId7"/>
  </sheets>
  <definedNames>
    <definedName name="_xlnm.Print_Area" localSheetId="4">'差異発生理由書(様式12)'!$A$1:$G$36</definedName>
    <definedName name="_xlnm.Print_Area" localSheetId="2">'収支決算報告書(様式10)'!$A$1:$F$36</definedName>
    <definedName name="_xlnm.Print_Area" localSheetId="0">注意事項!$A$1:$C$32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80" l="1"/>
  <c r="B20" i="38"/>
  <c r="B21" i="38"/>
  <c r="F17" i="28"/>
  <c r="F16" i="28"/>
  <c r="H26" i="21"/>
  <c r="H34" i="21" s="1"/>
  <c r="H29" i="21"/>
  <c r="I28" i="21"/>
  <c r="G29" i="21"/>
  <c r="G18" i="21"/>
  <c r="H11" i="21"/>
  <c r="G11" i="21"/>
  <c r="I6" i="21"/>
  <c r="E18" i="20"/>
  <c r="E19" i="20"/>
  <c r="E31" i="20"/>
  <c r="C32" i="20"/>
  <c r="C16" i="20"/>
  <c r="E40" i="19"/>
  <c r="D26" i="19"/>
  <c r="C33" i="20" l="1"/>
  <c r="I25" i="21" l="1"/>
  <c r="I27" i="21"/>
  <c r="I30" i="21"/>
  <c r="I31" i="21"/>
  <c r="I32" i="21"/>
  <c r="I24" i="21"/>
  <c r="I19" i="21"/>
  <c r="I20" i="21"/>
  <c r="I21" i="21"/>
  <c r="I22" i="21"/>
  <c r="I23" i="21"/>
  <c r="I17" i="21"/>
  <c r="I8" i="21"/>
  <c r="I9" i="21"/>
  <c r="I10" i="21"/>
  <c r="I7" i="21"/>
  <c r="G33" i="21"/>
  <c r="G26" i="21"/>
  <c r="I26" i="21" s="1"/>
  <c r="I18" i="21"/>
  <c r="I11" i="21"/>
  <c r="D32" i="20"/>
  <c r="D16" i="20"/>
  <c r="I33" i="21" l="1"/>
  <c r="G34" i="21"/>
  <c r="I34" i="21" s="1"/>
  <c r="I29" i="21"/>
  <c r="D33" i="20"/>
  <c r="F6" i="80"/>
  <c r="F7" i="80" s="1"/>
  <c r="C16" i="38" l="1"/>
  <c r="B15" i="38"/>
  <c r="B12" i="38"/>
  <c r="B13" i="38"/>
  <c r="B11" i="38"/>
  <c r="B10" i="38"/>
  <c r="B9" i="38"/>
  <c r="B8" i="38"/>
  <c r="B16" i="38" s="1"/>
  <c r="D16" i="38"/>
  <c r="D33" i="38"/>
  <c r="B32" i="38"/>
  <c r="B23" i="38"/>
  <c r="B24" i="38"/>
  <c r="B25" i="38"/>
  <c r="B26" i="38"/>
  <c r="B27" i="38"/>
  <c r="B28" i="38"/>
  <c r="B29" i="38"/>
  <c r="B30" i="38"/>
  <c r="B31" i="38"/>
  <c r="B22" i="38"/>
  <c r="G16" i="38"/>
  <c r="F8" i="80"/>
  <c r="F9" i="80" s="1"/>
  <c r="F10" i="80" s="1"/>
  <c r="F11" i="80" s="1"/>
  <c r="F12" i="80" s="1"/>
  <c r="F13" i="80" s="1"/>
  <c r="F14" i="80" s="1"/>
  <c r="F15" i="80" s="1"/>
  <c r="F16" i="80" s="1"/>
  <c r="F17" i="80" s="1"/>
  <c r="F18" i="80" s="1"/>
  <c r="F19" i="80" s="1"/>
  <c r="F20" i="80" s="1"/>
  <c r="F21" i="80" s="1"/>
  <c r="F22" i="80" s="1"/>
  <c r="F23" i="80" s="1"/>
  <c r="F24" i="80" s="1"/>
  <c r="F25" i="80" s="1"/>
  <c r="F26" i="80" s="1"/>
  <c r="F27" i="80" s="1"/>
  <c r="F28" i="80" s="1"/>
  <c r="F29" i="80" s="1"/>
  <c r="F30" i="80" s="1"/>
  <c r="F31" i="80" s="1"/>
  <c r="E41" i="80"/>
  <c r="E33" i="38"/>
  <c r="C33" i="38"/>
  <c r="F16" i="38"/>
  <c r="E16" i="38"/>
  <c r="F9" i="28"/>
  <c r="F10" i="28"/>
  <c r="F11" i="28"/>
  <c r="F12" i="28"/>
  <c r="F13" i="28"/>
  <c r="F15" i="28"/>
  <c r="E8" i="20"/>
  <c r="E9" i="20"/>
  <c r="E10" i="20"/>
  <c r="E11" i="20"/>
  <c r="E12" i="20"/>
  <c r="E13" i="20"/>
  <c r="E14" i="20"/>
  <c r="E15" i="20"/>
  <c r="E20" i="20"/>
  <c r="E21" i="20"/>
  <c r="E22" i="20"/>
  <c r="E23" i="20"/>
  <c r="E24" i="20"/>
  <c r="E25" i="20"/>
  <c r="E26" i="20"/>
  <c r="E27" i="20"/>
  <c r="E28" i="20"/>
  <c r="E29" i="20"/>
  <c r="E30" i="20"/>
  <c r="F32" i="80" l="1"/>
  <c r="F33" i="80" s="1"/>
  <c r="F34" i="80" s="1"/>
  <c r="F35" i="80" s="1"/>
  <c r="F36" i="80" s="1"/>
  <c r="F37" i="80" s="1"/>
  <c r="F38" i="80" s="1"/>
  <c r="F39" i="80" s="1"/>
  <c r="F40" i="80" s="1"/>
  <c r="F41" i="80" s="1"/>
  <c r="E16" i="20"/>
  <c r="B33" i="38"/>
  <c r="B35" i="38" s="1"/>
  <c r="E32" i="20"/>
</calcChain>
</file>

<file path=xl/sharedStrings.xml><?xml version="1.0" encoding="utf-8"?>
<sst xmlns="http://schemas.openxmlformats.org/spreadsheetml/2006/main" count="321" uniqueCount="244">
  <si>
    <t>予　算　額</t>
    <rPh sb="0" eb="5">
      <t>ヨサンガク</t>
    </rPh>
    <phoneticPr fontId="2"/>
  </si>
  <si>
    <t>摘　　要</t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</si>
  <si>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</si>
  <si>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</si>
  <si>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</si>
  <si>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</si>
  <si>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</si>
  <si>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</si>
  <si>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</si>
  <si>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</si>
  <si>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</si>
  <si>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</si>
  <si>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</si>
  <si>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</si>
  <si>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</si>
  <si>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</si>
  <si>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</si>
  <si>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</si>
  <si>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</si>
  <si>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</si>
  <si>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</si>
  <si>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</si>
  <si>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</si>
  <si>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</si>
  <si>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</si>
  <si>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</si>
  <si>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</si>
  <si>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</si>
  <si>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</si>
  <si>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</si>
  <si>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</si>
  <si>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</si>
  <si>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</si>
  <si>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</si>
  <si>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</si>
  <si>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</si>
  <si>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</si>
  <si>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</si>
  <si>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</si>
  <si>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</si>
  <si>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</si>
  <si>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</si>
  <si>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科　　目</t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</si>
  <si>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</si>
  <si>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</si>
  <si>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</si>
  <si>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</si>
  <si>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細目</t>
    <rPh sb="0" eb="2">
      <t>サイモク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</si>
  <si>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</si>
  <si>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</si>
  <si>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</si>
  <si>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</si>
  <si>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</si>
  <si>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</si>
  <si>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</si>
  <si>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計</t>
  </si>
  <si>
    <t>日　　付</t>
  </si>
  <si>
    <t>収入金額</t>
  </si>
  <si>
    <t>尚、全ての項目を記載出来る市販の出納帳の使用も可能です。</t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</si>
  <si>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</si>
  <si>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</si>
  <si>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</si>
  <si>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</si>
  <si>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</si>
  <si>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</si>
  <si>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</si>
  <si>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</si>
  <si>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</si>
  <si>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</si>
  <si>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</si>
  <si>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</si>
  <si>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</si>
  <si>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</si>
  <si>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</si>
  <si>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</si>
  <si>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（収益の部）</t>
    <rPh sb="1" eb="3">
      <t>シュウエキ</t>
    </rPh>
    <rPh sb="4" eb="5">
      <t>ブ</t>
    </rPh>
    <phoneticPr fontId="2"/>
  </si>
  <si>
    <t>登録料収益</t>
    <rPh sb="0" eb="3">
      <t>トウロクリョウ</t>
    </rPh>
    <rPh sb="3" eb="5">
      <t>シュウエキ</t>
    </rPh>
    <phoneticPr fontId="2"/>
  </si>
  <si>
    <t>寄付金収益</t>
    <rPh sb="0" eb="3">
      <t>キフキン</t>
    </rPh>
    <rPh sb="3" eb="5">
      <t>シュウエキ</t>
    </rPh>
    <phoneticPr fontId="2"/>
  </si>
  <si>
    <t>補助金</t>
    <rPh sb="0" eb="3">
      <t>ホジョキン</t>
    </rPh>
    <phoneticPr fontId="2"/>
  </si>
  <si>
    <t>助成金</t>
    <rPh sb="0" eb="3">
      <t>ジョセイキン</t>
    </rPh>
    <phoneticPr fontId="2"/>
  </si>
  <si>
    <t>広告料収益</t>
    <rPh sb="0" eb="3">
      <t>コウコクリョウ</t>
    </rPh>
    <rPh sb="3" eb="5">
      <t>シュウエキ</t>
    </rPh>
    <phoneticPr fontId="2"/>
  </si>
  <si>
    <t>販売収益</t>
    <rPh sb="0" eb="2">
      <t>ハンバイ</t>
    </rPh>
    <rPh sb="2" eb="4">
      <t>シュウエキ</t>
    </rPh>
    <phoneticPr fontId="2"/>
  </si>
  <si>
    <t>事業繰入金</t>
    <rPh sb="0" eb="2">
      <t>ジギョウ</t>
    </rPh>
    <rPh sb="2" eb="4">
      <t>クリイレ</t>
    </rPh>
    <rPh sb="4" eb="5">
      <t>キン</t>
    </rPh>
    <phoneticPr fontId="2"/>
  </si>
  <si>
    <t>雑収益</t>
    <rPh sb="0" eb="3">
      <t>ザツシュウエキ</t>
    </rPh>
    <phoneticPr fontId="2"/>
  </si>
  <si>
    <t>１．収益の部</t>
    <rPh sb="2" eb="4">
      <t>シュウエキ</t>
    </rPh>
    <rPh sb="5" eb="6">
      <t>ブ</t>
    </rPh>
    <phoneticPr fontId="2"/>
  </si>
  <si>
    <t>２．費用の部</t>
    <rPh sb="2" eb="4">
      <t>ヒヨウ</t>
    </rPh>
    <rPh sb="5" eb="6">
      <t>ブ</t>
    </rPh>
    <phoneticPr fontId="2"/>
  </si>
  <si>
    <t>費用計</t>
    <rPh sb="0" eb="2">
      <t>ヒヨウ</t>
    </rPh>
    <rPh sb="2" eb="3">
      <t>ケイ</t>
    </rPh>
    <phoneticPr fontId="2"/>
  </si>
  <si>
    <t>勘定科目</t>
    <rPh sb="0" eb="2">
      <t>カンジョウ</t>
    </rPh>
    <rPh sb="2" eb="4">
      <t>カモク</t>
    </rPh>
    <phoneticPr fontId="2"/>
  </si>
  <si>
    <t>渉外費</t>
    <rPh sb="0" eb="3">
      <t>ショウガイヒ</t>
    </rPh>
    <phoneticPr fontId="2"/>
  </si>
  <si>
    <t>　※内税にて全て記載して下さい。</t>
    <rPh sb="2" eb="4">
      <t>ウチゼイ</t>
    </rPh>
    <rPh sb="6" eb="7">
      <t>スベ</t>
    </rPh>
    <rPh sb="8" eb="10">
      <t>キサイ</t>
    </rPh>
    <rPh sb="12" eb="13">
      <t>クダ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</si>
  <si>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</si>
  <si>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</si>
  <si>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</si>
  <si>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</si>
  <si>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</si>
  <si>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</si>
  <si>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</si>
  <si>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</si>
  <si>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</si>
  <si>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</si>
  <si>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</si>
  <si>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</si>
  <si>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消費税等計算シート</t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</si>
  <si>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</si>
  <si>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</si>
  <si>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>摘要</t>
    <rPh sb="0" eb="2">
      <t>テキヨウ</t>
    </rPh>
    <phoneticPr fontId="2"/>
  </si>
  <si>
    <t>支払金額</t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</si>
  <si>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</si>
  <si>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</si>
  <si>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</si>
  <si>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差引残高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</si>
  <si>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</si>
  <si>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</si>
  <si>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</si>
  <si>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</si>
  <si>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</si>
  <si>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決算額(①+②+③+④)</t>
    <rPh sb="0" eb="3">
      <t>ケッサンガク</t>
    </rPh>
    <phoneticPr fontId="2"/>
  </si>
  <si>
    <t>非課税収益②</t>
    <rPh sb="0" eb="3">
      <t>ヒカゼイ</t>
    </rPh>
    <rPh sb="3" eb="5">
      <t>シュウエキ</t>
    </rPh>
    <phoneticPr fontId="2"/>
  </si>
  <si>
    <t>特定収益③</t>
    <rPh sb="0" eb="2">
      <t>トクテイ</t>
    </rPh>
    <rPh sb="2" eb="4">
      <t>シュウエキ</t>
    </rPh>
    <phoneticPr fontId="2"/>
  </si>
  <si>
    <t>その他収益④</t>
    <rPh sb="0" eb="3">
      <t>ソノタ</t>
    </rPh>
    <rPh sb="3" eb="5">
      <t>シュウエキ</t>
    </rPh>
    <phoneticPr fontId="2"/>
  </si>
  <si>
    <t>決算額(①+②)</t>
    <rPh sb="0" eb="3">
      <t>ケッサンガク</t>
    </rPh>
    <phoneticPr fontId="2"/>
  </si>
  <si>
    <t>非課税その他②</t>
    <rPh sb="0" eb="3">
      <t>ヒカゼイ</t>
    </rPh>
    <rPh sb="3" eb="6">
      <t>ソノタ</t>
    </rPh>
    <phoneticPr fontId="2"/>
  </si>
  <si>
    <t>■収　　 支 　　差　 　額</t>
    <rPh sb="1" eb="2">
      <t>オサム</t>
    </rPh>
    <rPh sb="5" eb="6">
      <t>シ</t>
    </rPh>
    <rPh sb="9" eb="10">
      <t>サ</t>
    </rPh>
    <rPh sb="13" eb="14">
      <t>ガク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</si>
  <si>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</si>
  <si>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</si>
  <si>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</si>
  <si>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</si>
  <si>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収益費用明細書（修正・補正用）</t>
    <rPh sb="11" eb="13">
      <t>ホセイ</t>
    </rPh>
    <rPh sb="13" eb="14">
      <t>ヨウ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</si>
  <si>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</si>
  <si>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</si>
  <si>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</si>
  <si>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</si>
  <si>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</si>
  <si>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18"/>
  </si>
  <si>
    <t>見積NO。から見積書にリンクさせてください。
※その他注意事項については（５）「見積書の取得について」を参照してください。</t>
    <phoneticPr fontId="18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</si>
  <si>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</si>
  <si>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</si>
  <si>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</si>
  <si>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18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</si>
  <si>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18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</si>
  <si>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18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</si>
  <si>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18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</si>
  <si>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</si>
  <si>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18"/>
  </si>
  <si>
    <t>請求書・領収書</t>
    <rPh sb="0" eb="3">
      <t>セイキュウショ</t>
    </rPh>
    <rPh sb="4" eb="7">
      <t>リョウシュウショ</t>
    </rPh>
    <phoneticPr fontId="18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</si>
  <si>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18"/>
  </si>
  <si>
    <t>※事務局に申請し、発行してもらって下さい。</t>
    <phoneticPr fontId="18"/>
  </si>
  <si>
    <t>登録料領収書控</t>
    <rPh sb="0" eb="3">
      <t>トウロクリョウ</t>
    </rPh>
    <rPh sb="3" eb="6">
      <t>リョウシュウショ</t>
    </rPh>
    <rPh sb="6" eb="7">
      <t>ヒカ</t>
    </rPh>
    <phoneticPr fontId="18"/>
  </si>
  <si>
    <t>預金出納帳</t>
    <rPh sb="0" eb="2">
      <t>ヨキン</t>
    </rPh>
    <rPh sb="2" eb="5">
      <t>スイトウチョウ</t>
    </rPh>
    <phoneticPr fontId="18"/>
  </si>
  <si>
    <t>現金出納帳</t>
    <rPh sb="0" eb="2">
      <t>ゲンキン</t>
    </rPh>
    <rPh sb="2" eb="5">
      <t>スイトウチョウ</t>
    </rPh>
    <phoneticPr fontId="18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</si>
  <si>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18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</si>
  <si>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</si>
  <si>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</si>
  <si>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預　　金　　出　　納　　帳</t>
    <rPh sb="0" eb="1">
      <t>ヨキン</t>
    </rPh>
    <rPh sb="1" eb="4">
      <t>ゲンキン</t>
    </rPh>
    <rPh sb="6" eb="13">
      <t>スイトウ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</si>
  <si>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18"/>
  </si>
  <si>
    <t>事業費の収支状況並びに余剰金等に関する証明書</t>
    <phoneticPr fontId="18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</si>
  <si>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18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</si>
  <si>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</si>
  <si>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</si>
  <si>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</si>
  <si>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</si>
  <si>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18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</si>
  <si>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</si>
  <si>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18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</si>
  <si>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18"/>
  </si>
  <si>
    <t>[様式52]</t>
    <phoneticPr fontId="2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</si>
  <si>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</si>
  <si>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</si>
  <si>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</si>
  <si>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</si>
  <si>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</si>
  <si>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[様式12]</t>
    <phoneticPr fontId="2"/>
  </si>
  <si>
    <t>[様式13]</t>
    <phoneticPr fontId="2"/>
  </si>
  <si>
    <t>消　費　税　等　計　算　シ　ー　ト</t>
    <rPh sb="0" eb="5">
      <t>ショウヒゼイ</t>
    </rPh>
    <rPh sb="6" eb="7">
      <t>トウ</t>
    </rPh>
    <rPh sb="8" eb="11">
      <t>ケイサン</t>
    </rPh>
    <phoneticPr fontId="2"/>
  </si>
  <si>
    <t>〔様式4〕</t>
    <rPh sb="1" eb="3">
      <t>ヨウシキシキ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</si>
  <si>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</si>
  <si>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</si>
  <si>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18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</si>
  <si>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</si>
  <si>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</si>
  <si>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[様式10]</t>
    <rPh sb="1" eb="3">
      <t>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</si>
  <si>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</si>
  <si>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r>
      <t>課税収益①
税率１０</t>
    </r>
    <r>
      <rPr>
        <sz val="11"/>
        <rFont val="ＭＳ Ｐゴシック"/>
        <family val="3"/>
        <charset val="128"/>
      </rPr>
      <t>％</t>
    </r>
    <rPh sb="0" eb="2">
      <t>カゼイ</t>
    </rPh>
    <rPh sb="2" eb="4">
      <t>シュウエキ</t>
    </rPh>
    <rPh sb="6" eb="8">
      <t>ゼイリツ</t>
    </rPh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</si>
  <si>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</si>
  <si>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（費　用　の　部）</t>
  </si>
  <si>
    <r>
      <t>課税支出①
税率１０</t>
    </r>
    <r>
      <rPr>
        <sz val="11"/>
        <rFont val="ＭＳ Ｐゴシック"/>
        <family val="3"/>
        <charset val="128"/>
      </rPr>
      <t>％</t>
    </r>
    <rPh sb="0" eb="2">
      <t>カゼイ</t>
    </rPh>
    <rPh sb="2" eb="4">
      <t>シシュツ</t>
    </rPh>
    <rPh sb="6" eb="8">
      <t>ゼイリツ</t>
    </rPh>
    <phoneticPr fontId="2"/>
  </si>
  <si>
    <t>課税収益①
税率８％(軽減)</t>
    <rPh sb="0" eb="2">
      <t>カゼイ</t>
    </rPh>
    <rPh sb="2" eb="4">
      <t>シュウエキ</t>
    </rPh>
    <rPh sb="6" eb="8">
      <t>ゼイリツ</t>
    </rPh>
    <rPh sb="11" eb="13">
      <t>ケイゲン</t>
    </rPh>
    <phoneticPr fontId="2"/>
  </si>
  <si>
    <t>課税支出①
税率８％(軽減)</t>
    <rPh sb="0" eb="2">
      <t>カゼイ</t>
    </rPh>
    <rPh sb="2" eb="4">
      <t>シシュツ</t>
    </rPh>
    <rPh sb="6" eb="8">
      <t>ゼイリツ</t>
    </rPh>
    <rPh sb="11" eb="13">
      <t>ケイゲン</t>
    </rPh>
    <phoneticPr fontId="2"/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</si>
  <si>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</si>
  <si>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</si>
  <si>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18"/>
  </si>
  <si>
    <t>※ＪＣＩ日本所定の連番が入ったものならびに、未使用・書き損じ分もそろえて提出して下さい。</t>
  </si>
  <si>
    <t>事業繰入金</t>
    <phoneticPr fontId="2"/>
  </si>
  <si>
    <t>事業収入</t>
    <phoneticPr fontId="2"/>
  </si>
  <si>
    <t>会場設営費</t>
    <phoneticPr fontId="2"/>
  </si>
  <si>
    <t>会場費</t>
    <phoneticPr fontId="2"/>
  </si>
  <si>
    <t>企画・演出費</t>
    <phoneticPr fontId="2"/>
  </si>
  <si>
    <t>演出費</t>
    <rPh sb="0" eb="2">
      <t>エンシュツ</t>
    </rPh>
    <rPh sb="2" eb="3">
      <t>ヒ</t>
    </rPh>
    <phoneticPr fontId="2"/>
  </si>
  <si>
    <t>参加記念品費</t>
    <phoneticPr fontId="2"/>
  </si>
  <si>
    <t>差異</t>
    <rPh sb="0" eb="2">
      <t>サイ</t>
    </rPh>
    <phoneticPr fontId="2"/>
  </si>
  <si>
    <t>決算額</t>
    <rPh sb="0" eb="2">
      <t>ケッサン</t>
    </rPh>
    <rPh sb="2" eb="3">
      <t>ガク</t>
    </rPh>
    <phoneticPr fontId="2"/>
  </si>
  <si>
    <t>演出費</t>
    <phoneticPr fontId="2"/>
  </si>
  <si>
    <t>ページ：1</t>
    <phoneticPr fontId="2"/>
  </si>
  <si>
    <t>事業名称：ＬＤ道場～コロナ社会を撃つ＂岸和田ＪＣの挑戦＂～</t>
    <rPh sb="0" eb="2">
      <t>ジギョウ</t>
    </rPh>
    <rPh sb="2" eb="4">
      <t>メイショウ</t>
    </rPh>
    <phoneticPr fontId="2"/>
  </si>
  <si>
    <t>登録料収益</t>
    <phoneticPr fontId="2"/>
  </si>
  <si>
    <t>メンバー登録料　４８人　＠１５４０</t>
    <rPh sb="4" eb="6">
      <t>トウロク</t>
    </rPh>
    <rPh sb="6" eb="7">
      <t>リョウ</t>
    </rPh>
    <rPh sb="10" eb="11">
      <t>ニン</t>
    </rPh>
    <phoneticPr fontId="2"/>
  </si>
  <si>
    <t>レンタル電動ガン　２０本　＠２０００</t>
    <rPh sb="4" eb="6">
      <t>デンドウ</t>
    </rPh>
    <rPh sb="11" eb="12">
      <t>ホン</t>
    </rPh>
    <phoneticPr fontId="2"/>
  </si>
  <si>
    <t>レンタルゴーグル　４８本　＠５００</t>
    <rPh sb="11" eb="12">
      <t>ホン</t>
    </rPh>
    <phoneticPr fontId="2"/>
  </si>
  <si>
    <t>バイオＢＢ弾　１０袋　＠９００</t>
    <rPh sb="5" eb="6">
      <t>ダン</t>
    </rPh>
    <rPh sb="9" eb="10">
      <t>フクロ</t>
    </rPh>
    <phoneticPr fontId="2"/>
  </si>
  <si>
    <t>記念品</t>
    <rPh sb="0" eb="3">
      <t>キネンヒン</t>
    </rPh>
    <phoneticPr fontId="2"/>
  </si>
  <si>
    <t>食事券（てっぱんＳｅｓａｍｅ）　１枚
　　　　　＠１５，０００</t>
    <rPh sb="0" eb="3">
      <t>ショクジケン</t>
    </rPh>
    <rPh sb="17" eb="18">
      <t>マイ</t>
    </rPh>
    <phoneticPr fontId="2"/>
  </si>
  <si>
    <t>食事券（縁たく家）　１枚
　　　　　＠１５，０００</t>
    <rPh sb="0" eb="3">
      <t>ショクジケン</t>
    </rPh>
    <rPh sb="4" eb="5">
      <t>エン</t>
    </rPh>
    <rPh sb="7" eb="8">
      <t>ヤ</t>
    </rPh>
    <rPh sb="11" eb="12">
      <t>マイ</t>
    </rPh>
    <phoneticPr fontId="2"/>
  </si>
  <si>
    <t>(</t>
    <phoneticPr fontId="2"/>
  </si>
  <si>
    <t>感染症対策費</t>
    <rPh sb="0" eb="3">
      <t>カンセンショウ</t>
    </rPh>
    <rPh sb="3" eb="6">
      <t>タイサクヒ</t>
    </rPh>
    <phoneticPr fontId="2"/>
  </si>
  <si>
    <t>抗原検査キット　４８個　＠１５４０</t>
    <rPh sb="0" eb="2">
      <t>コウゲン</t>
    </rPh>
    <rPh sb="2" eb="4">
      <t>ケンサ</t>
    </rPh>
    <rPh sb="10" eb="11">
      <t>コ</t>
    </rPh>
    <phoneticPr fontId="2"/>
  </si>
  <si>
    <t>（　事業名称　：ＬＤ道場～コロナ社会を撃つ＂岸和田ＪＣの挑戦＂～）</t>
    <phoneticPr fontId="2"/>
  </si>
  <si>
    <t>株式会社　ＢＵＤＤＹ</t>
    <rPh sb="0" eb="4">
      <t>カブシキガイシャ</t>
    </rPh>
    <phoneticPr fontId="2"/>
  </si>
  <si>
    <t>会場設営費・会場費　企画・演出費・演出費</t>
    <rPh sb="6" eb="8">
      <t>カイジョウ</t>
    </rPh>
    <phoneticPr fontId="2"/>
  </si>
  <si>
    <t>てっぱんＳｅｓａｍｅ</t>
    <phoneticPr fontId="2"/>
  </si>
  <si>
    <t>参加記念品費　記念品費</t>
    <rPh sb="7" eb="10">
      <t>キネンヒン</t>
    </rPh>
    <rPh sb="10" eb="11">
      <t>ヒ</t>
    </rPh>
    <phoneticPr fontId="2"/>
  </si>
  <si>
    <t>株式会社　アジアンレインボー</t>
    <rPh sb="0" eb="4">
      <t>カブシキガイシャ</t>
    </rPh>
    <phoneticPr fontId="2"/>
  </si>
  <si>
    <t>合同会社ＦＵＴＯ</t>
    <rPh sb="0" eb="2">
      <t>ゴウドウ</t>
    </rPh>
    <rPh sb="2" eb="4">
      <t>ガイシャ</t>
    </rPh>
    <phoneticPr fontId="2"/>
  </si>
  <si>
    <t>雑費　感染症対策費</t>
    <rPh sb="0" eb="2">
      <t>ザッピ</t>
    </rPh>
    <rPh sb="3" eb="6">
      <t>カンセンショウ</t>
    </rPh>
    <rPh sb="6" eb="9">
      <t>タイサクヒ</t>
    </rPh>
    <phoneticPr fontId="2"/>
  </si>
  <si>
    <t>事業名称：ＬＤ道場～コロナ社会を撃つ＂岸和田ＪＣの挑戦＂～</t>
  </si>
  <si>
    <t>上記の収支差額（余剰金）は、第１２回理事会の承認を経て一般会計に繰り入れる。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17" eb="18">
      <t>カイ</t>
    </rPh>
    <rPh sb="18" eb="21">
      <t>リジカイ</t>
    </rPh>
    <rPh sb="22" eb="24">
      <t>ショウニン</t>
    </rPh>
    <rPh sb="25" eb="26">
      <t>ケイ</t>
    </rPh>
    <rPh sb="27" eb="29">
      <t>イッパン</t>
    </rPh>
    <rPh sb="29" eb="31">
      <t>カイケイ</t>
    </rPh>
    <rPh sb="32" eb="35">
      <t>クリイ</t>
    </rPh>
    <phoneticPr fontId="2"/>
  </si>
  <si>
    <t>バイオＢＢ弾　１０袋　＠９００</t>
  </si>
  <si>
    <t>貸切基本料金　２７ 名　最低料金＠157600</t>
    <rPh sb="0" eb="2">
      <t>カシキリ</t>
    </rPh>
    <rPh sb="2" eb="4">
      <t>キホン</t>
    </rPh>
    <rPh sb="4" eb="6">
      <t>リョウキン</t>
    </rPh>
    <rPh sb="10" eb="11">
      <t>メイ</t>
    </rPh>
    <rPh sb="12" eb="14">
      <t>サイテイ</t>
    </rPh>
    <rPh sb="14" eb="16">
      <t>リョウキン</t>
    </rPh>
    <phoneticPr fontId="2"/>
  </si>
  <si>
    <t>登録料収益</t>
    <phoneticPr fontId="2"/>
  </si>
  <si>
    <t>参加人数が減った為。</t>
    <phoneticPr fontId="2"/>
  </si>
  <si>
    <t>感染症対策費</t>
    <phoneticPr fontId="2"/>
  </si>
  <si>
    <t>雑費</t>
    <rPh sb="0" eb="2">
      <t>ザッピ</t>
    </rPh>
    <phoneticPr fontId="2"/>
  </si>
  <si>
    <t>（事業名称：ＬＤ道場～コロナ社会を撃つ＂岸和田ＪＣの挑戦＂～）   第１回支払申請</t>
    <rPh sb="1" eb="3">
      <t>ジギョウ</t>
    </rPh>
    <rPh sb="3" eb="5">
      <t>メイショウ</t>
    </rPh>
    <rPh sb="8" eb="10">
      <t>ドウジョウ</t>
    </rPh>
    <rPh sb="14" eb="16">
      <t>シャカイ</t>
    </rPh>
    <rPh sb="17" eb="18">
      <t>ウ</t>
    </rPh>
    <rPh sb="19" eb="23">
      <t>”キシワダ</t>
    </rPh>
    <rPh sb="26" eb="28">
      <t>チョウセン</t>
    </rPh>
    <phoneticPr fontId="2"/>
  </si>
  <si>
    <t>事業名称：ＬＤ道場～コロナ社会を撃つ＂岸和田ＪＣの挑戦＂～</t>
    <rPh sb="0" eb="2">
      <t>ジギョウ</t>
    </rPh>
    <rPh sb="2" eb="4">
      <t>メイショウ</t>
    </rPh>
    <rPh sb="7" eb="9">
      <t>ドウジョウ</t>
    </rPh>
    <rPh sb="13" eb="15">
      <t>シャカイ</t>
    </rPh>
    <rPh sb="16" eb="17">
      <t>ウ</t>
    </rPh>
    <rPh sb="18" eb="22">
      <t>”キシワダ</t>
    </rPh>
    <rPh sb="25" eb="27">
      <t>チョウセン</t>
    </rPh>
    <phoneticPr fontId="2"/>
  </si>
  <si>
    <t>会員開発委員会</t>
    <rPh sb="0" eb="2">
      <t>カイイン</t>
    </rPh>
    <rPh sb="2" eb="4">
      <t>カイハツ</t>
    </rPh>
    <rPh sb="4" eb="7">
      <t>イインカイ</t>
    </rPh>
    <phoneticPr fontId="2"/>
  </si>
  <si>
    <t>事業収入</t>
    <rPh sb="0" eb="2">
      <t>ジギョウ</t>
    </rPh>
    <rPh sb="2" eb="4">
      <t>シュウニュウ</t>
    </rPh>
    <phoneticPr fontId="2"/>
  </si>
  <si>
    <t>会場設営費</t>
    <phoneticPr fontId="2"/>
  </si>
  <si>
    <t>バイオＢＢ弾　４袋　＠９００</t>
    <rPh sb="5" eb="6">
      <t>ダン</t>
    </rPh>
    <rPh sb="8" eb="9">
      <t>フクロ</t>
    </rPh>
    <phoneticPr fontId="2"/>
  </si>
  <si>
    <t>食事券（てっぱんＳｅｓａｍｅ）　１枚
＠１５，０００</t>
    <rPh sb="0" eb="3">
      <t>ショクジケン</t>
    </rPh>
    <rPh sb="17" eb="18">
      <t>マイ</t>
    </rPh>
    <phoneticPr fontId="2"/>
  </si>
  <si>
    <t>食事券（縁たく家）　１枚
＠１５，０００</t>
    <rPh sb="0" eb="3">
      <t>ショクジケン</t>
    </rPh>
    <rPh sb="4" eb="5">
      <t>エン</t>
    </rPh>
    <rPh sb="7" eb="8">
      <t>ヤ</t>
    </rPh>
    <rPh sb="11" eb="12">
      <t>マイ</t>
    </rPh>
    <phoneticPr fontId="2"/>
  </si>
  <si>
    <t>緊急事態宣言が解除され、抗原検査キットが必要なくなった為。</t>
    <phoneticPr fontId="2"/>
  </si>
  <si>
    <t>貸切基本料金　２７ 名　
最低料金＠１５７，６００</t>
    <phoneticPr fontId="2"/>
  </si>
  <si>
    <t>抗原検査キット　４８個　＠１，５４０</t>
    <phoneticPr fontId="2"/>
  </si>
  <si>
    <t>メンバー登録料　４８人　＠１，５４０</t>
    <phoneticPr fontId="2"/>
  </si>
  <si>
    <t>レンタル電動ガン　２０本　＠２，０００</t>
    <rPh sb="4" eb="6">
      <t>デンドウ</t>
    </rPh>
    <rPh sb="11" eb="12">
      <t>ホン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</si>
</sst>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0.0%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78" fontId="15" fillId="0" borderId="0" applyFill="0" applyBorder="0" applyAlignment="0"/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2" fillId="0" borderId="0" applyFont="0" applyFill="0" applyBorder="0" applyAlignment="0" applyProtection="0">
      <alignment vertical="center"/>
    </xf>
    <xf numFmtId="0" fontId="14" fillId="0" borderId="0"/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08">
    <xf numFmtId="0" fontId="0" fillId="0" borderId="0" xfId="0"/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6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5" xfId="14" applyFont="1" applyBorder="1" applyAlignment="1">
      <alignment vertical="center"/>
    </xf>
    <xf numFmtId="0" fontId="0" fillId="0" borderId="16" xfId="14" applyFont="1" applyBorder="1" applyAlignment="1">
      <alignment horizontal="center" vertical="center"/>
    </xf>
    <xf numFmtId="0" fontId="0" fillId="0" borderId="17" xfId="14" applyFont="1" applyBorder="1" applyAlignment="1">
      <alignment vertical="center"/>
    </xf>
    <xf numFmtId="0" fontId="0" fillId="0" borderId="14" xfId="14" applyFont="1" applyBorder="1" applyAlignment="1">
      <alignment vertical="center"/>
    </xf>
    <xf numFmtId="177" fontId="0" fillId="0" borderId="19" xfId="14" applyNumberFormat="1" applyFont="1" applyBorder="1" applyAlignment="1">
      <alignment vertical="center"/>
    </xf>
    <xf numFmtId="0" fontId="0" fillId="0" borderId="20" xfId="14" applyFont="1" applyBorder="1" applyAlignment="1">
      <alignment vertical="center"/>
    </xf>
    <xf numFmtId="0" fontId="0" fillId="0" borderId="8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Continuous" vertical="center"/>
    </xf>
    <xf numFmtId="0" fontId="0" fillId="0" borderId="9" xfId="14" applyFont="1" applyBorder="1" applyAlignment="1">
      <alignment horizontal="centerContinuous" vertical="center"/>
    </xf>
    <xf numFmtId="0" fontId="0" fillId="0" borderId="4" xfId="14" applyFont="1" applyBorder="1" applyAlignment="1">
      <alignment horizontal="centerContinuous" vertical="center"/>
    </xf>
    <xf numFmtId="0" fontId="0" fillId="0" borderId="10" xfId="14" applyFont="1" applyBorder="1" applyAlignment="1">
      <alignment horizontal="centerContinuous" vertical="center"/>
    </xf>
    <xf numFmtId="0" fontId="0" fillId="0" borderId="8" xfId="14" applyFont="1" applyBorder="1" applyAlignment="1">
      <alignment horizontal="centerContinuous" vertical="center"/>
    </xf>
    <xf numFmtId="0" fontId="0" fillId="0" borderId="10" xfId="14" applyFont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177" fontId="0" fillId="0" borderId="8" xfId="8" applyNumberFormat="1" applyFont="1" applyBorder="1" applyAlignment="1">
      <alignment vertical="center"/>
    </xf>
    <xf numFmtId="0" fontId="1" fillId="0" borderId="24" xfId="14" applyFont="1" applyFill="1" applyBorder="1" applyAlignment="1">
      <alignment horizontal="center" vertical="center" shrinkToFit="1"/>
    </xf>
    <xf numFmtId="0" fontId="1" fillId="0" borderId="4" xfId="14" applyFont="1" applyFill="1" applyBorder="1" applyAlignment="1">
      <alignment horizontal="center" vertical="center" shrinkToFit="1"/>
    </xf>
    <xf numFmtId="0" fontId="0" fillId="0" borderId="5" xfId="14" applyFont="1" applyBorder="1" applyAlignment="1">
      <alignment horizontal="distributed" vertical="center"/>
    </xf>
    <xf numFmtId="0" fontId="0" fillId="0" borderId="25" xfId="14" applyFont="1" applyBorder="1" applyAlignment="1">
      <alignment horizontal="distributed" vertical="center"/>
    </xf>
    <xf numFmtId="0" fontId="1" fillId="0" borderId="9" xfId="14" applyFont="1" applyFill="1" applyBorder="1" applyAlignment="1">
      <alignment horizontal="center" vertical="center" shrinkToFit="1"/>
    </xf>
    <xf numFmtId="0" fontId="0" fillId="0" borderId="3" xfId="14" applyFont="1" applyBorder="1" applyAlignment="1">
      <alignment horizontal="distributed" vertical="center"/>
    </xf>
    <xf numFmtId="0" fontId="0" fillId="0" borderId="0" xfId="14" applyFont="1" applyBorder="1" applyAlignment="1">
      <alignment horizontal="distributed" vertical="center"/>
    </xf>
    <xf numFmtId="0" fontId="1" fillId="0" borderId="0" xfId="14" applyFont="1" applyFill="1" applyAlignment="1">
      <alignment horizontal="right" vertical="center" shrinkToFit="1"/>
    </xf>
    <xf numFmtId="177" fontId="1" fillId="0" borderId="26" xfId="14" applyNumberFormat="1" applyFont="1" applyFill="1" applyBorder="1" applyAlignment="1">
      <alignment vertical="center"/>
    </xf>
    <xf numFmtId="0" fontId="4" fillId="0" borderId="0" xfId="0" applyFont="1"/>
    <xf numFmtId="0" fontId="1" fillId="0" borderId="0" xfId="14" applyFont="1" applyBorder="1" applyAlignment="1">
      <alignment vertical="center"/>
    </xf>
    <xf numFmtId="0" fontId="4" fillId="2" borderId="9" xfId="0" applyFont="1" applyFill="1" applyBorder="1" applyAlignment="1">
      <alignment horizontal="left" vertical="center" wrapText="1"/>
    </xf>
    <xf numFmtId="177" fontId="0" fillId="0" borderId="28" xfId="8" applyNumberFormat="1" applyFont="1" applyBorder="1" applyAlignment="1">
      <alignment vertical="center"/>
    </xf>
    <xf numFmtId="177" fontId="0" fillId="0" borderId="29" xfId="8" applyNumberFormat="1" applyFont="1" applyBorder="1" applyAlignment="1">
      <alignment vertical="center"/>
    </xf>
    <xf numFmtId="177" fontId="0" fillId="0" borderId="22" xfId="8" applyNumberFormat="1" applyFont="1" applyBorder="1" applyAlignment="1">
      <alignment vertical="center"/>
    </xf>
    <xf numFmtId="177" fontId="0" fillId="0" borderId="30" xfId="8" applyNumberFormat="1" applyFont="1" applyBorder="1" applyAlignment="1">
      <alignment vertical="center"/>
    </xf>
    <xf numFmtId="177" fontId="0" fillId="0" borderId="31" xfId="8" applyNumberFormat="1" applyFont="1" applyBorder="1" applyAlignment="1">
      <alignment vertical="center"/>
    </xf>
    <xf numFmtId="177" fontId="0" fillId="0" borderId="4" xfId="8" applyNumberFormat="1" applyFont="1" applyBorder="1" applyAlignment="1">
      <alignment vertical="center"/>
    </xf>
    <xf numFmtId="177" fontId="0" fillId="0" borderId="9" xfId="8" applyNumberFormat="1" applyFont="1" applyBorder="1" applyAlignment="1">
      <alignment vertical="center"/>
    </xf>
    <xf numFmtId="177" fontId="0" fillId="0" borderId="23" xfId="8" applyNumberFormat="1" applyFont="1" applyBorder="1" applyAlignment="1">
      <alignment vertical="center"/>
    </xf>
    <xf numFmtId="177" fontId="0" fillId="0" borderId="10" xfId="8" applyNumberFormat="1" applyFont="1" applyBorder="1" applyAlignment="1">
      <alignment vertical="center"/>
    </xf>
    <xf numFmtId="177" fontId="0" fillId="0" borderId="0" xfId="8" applyNumberFormat="1" applyFont="1" applyBorder="1" applyAlignment="1">
      <alignment vertical="center"/>
    </xf>
    <xf numFmtId="0" fontId="19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19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19" fillId="2" borderId="0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vertical="center" wrapText="1"/>
    </xf>
    <xf numFmtId="0" fontId="19" fillId="2" borderId="13" xfId="0" applyFont="1" applyFill="1" applyBorder="1" applyAlignment="1">
      <alignment vertical="center" wrapText="1"/>
    </xf>
    <xf numFmtId="0" fontId="20" fillId="2" borderId="9" xfId="5" applyFont="1" applyFill="1" applyBorder="1" applyAlignment="1">
      <alignment horizontal="left" vertical="center"/>
    </xf>
    <xf numFmtId="0" fontId="20" fillId="2" borderId="7" xfId="5" applyFont="1" applyFill="1" applyBorder="1" applyAlignment="1">
      <alignment horizontal="left" vertical="center"/>
    </xf>
    <xf numFmtId="0" fontId="19" fillId="0" borderId="0" xfId="0" applyFont="1"/>
    <xf numFmtId="0" fontId="0" fillId="0" borderId="0" xfId="0" applyAlignment="1">
      <alignment horizontal="center"/>
    </xf>
    <xf numFmtId="0" fontId="1" fillId="0" borderId="0" xfId="14" applyFont="1" applyAlignment="1">
      <alignment horizontal="right" vertical="center"/>
    </xf>
    <xf numFmtId="0" fontId="1" fillId="0" borderId="16" xfId="14" applyFont="1" applyBorder="1" applyAlignment="1">
      <alignment horizontal="center" vertical="center"/>
    </xf>
    <xf numFmtId="0" fontId="1" fillId="0" borderId="11" xfId="14" applyFont="1" applyBorder="1" applyAlignment="1">
      <alignment vertical="center"/>
    </xf>
    <xf numFmtId="0" fontId="12" fillId="0" borderId="0" xfId="14" applyFont="1" applyAlignment="1">
      <alignment vertical="center"/>
    </xf>
    <xf numFmtId="0" fontId="0" fillId="0" borderId="22" xfId="14" applyFont="1" applyBorder="1" applyAlignment="1">
      <alignment horizontal="center" vertical="center"/>
    </xf>
    <xf numFmtId="0" fontId="0" fillId="0" borderId="35" xfId="14" applyFont="1" applyBorder="1" applyAlignment="1">
      <alignment horizontal="center" vertical="center"/>
    </xf>
    <xf numFmtId="0" fontId="0" fillId="0" borderId="23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0" fillId="0" borderId="23" xfId="14" applyFont="1" applyBorder="1" applyAlignment="1">
      <alignment horizontal="center" vertical="center" wrapText="1"/>
    </xf>
    <xf numFmtId="0" fontId="12" fillId="0" borderId="0" xfId="14" applyFont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36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14" applyFont="1" applyAlignment="1">
      <alignment vertical="center"/>
    </xf>
    <xf numFmtId="0" fontId="1" fillId="0" borderId="10" xfId="14" applyFont="1" applyBorder="1" applyAlignment="1">
      <alignment horizontal="center" vertical="center"/>
    </xf>
    <xf numFmtId="0" fontId="1" fillId="0" borderId="11" xfId="14" applyFont="1" applyBorder="1" applyAlignment="1">
      <alignment horizontal="center" vertical="center"/>
    </xf>
    <xf numFmtId="0" fontId="1" fillId="0" borderId="8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8" xfId="14" applyFont="1" applyBorder="1" applyAlignment="1">
      <alignment vertical="center"/>
    </xf>
    <xf numFmtId="0" fontId="1" fillId="0" borderId="7" xfId="14" applyFont="1" applyBorder="1" applyAlignment="1">
      <alignment vertical="center"/>
    </xf>
    <xf numFmtId="0" fontId="1" fillId="0" borderId="37" xfId="14" applyFont="1" applyBorder="1" applyAlignment="1">
      <alignment vertical="center"/>
    </xf>
    <xf numFmtId="0" fontId="1" fillId="0" borderId="6" xfId="14" applyFont="1" applyBorder="1" applyAlignment="1">
      <alignment vertical="center"/>
    </xf>
    <xf numFmtId="177" fontId="1" fillId="0" borderId="6" xfId="14" applyNumberFormat="1" applyFont="1" applyBorder="1" applyAlignment="1">
      <alignment vertical="center"/>
    </xf>
    <xf numFmtId="177" fontId="1" fillId="0" borderId="2" xfId="14" applyNumberFormat="1" applyFont="1" applyBorder="1" applyAlignment="1">
      <alignment vertical="center"/>
    </xf>
    <xf numFmtId="0" fontId="1" fillId="0" borderId="5" xfId="14" applyFont="1" applyBorder="1" applyAlignment="1">
      <alignment vertical="center"/>
    </xf>
    <xf numFmtId="0" fontId="1" fillId="0" borderId="38" xfId="14" applyFont="1" applyBorder="1" applyAlignment="1">
      <alignment vertical="center"/>
    </xf>
    <xf numFmtId="177" fontId="1" fillId="0" borderId="8" xfId="14" applyNumberFormat="1" applyFont="1" applyBorder="1" applyAlignment="1">
      <alignment vertical="center"/>
    </xf>
    <xf numFmtId="177" fontId="1" fillId="3" borderId="18" xfId="14" applyNumberFormat="1" applyFont="1" applyFill="1" applyBorder="1" applyAlignment="1">
      <alignment vertical="center"/>
    </xf>
    <xf numFmtId="177" fontId="1" fillId="3" borderId="39" xfId="8" applyNumberFormat="1" applyFont="1" applyFill="1" applyBorder="1" applyAlignment="1">
      <alignment vertical="center"/>
    </xf>
    <xf numFmtId="0" fontId="19" fillId="2" borderId="9" xfId="0" applyFont="1" applyFill="1" applyBorder="1" applyAlignment="1">
      <alignment horizontal="left" vertical="center" shrinkToFit="1"/>
    </xf>
    <xf numFmtId="0" fontId="0" fillId="0" borderId="4" xfId="14" applyFont="1" applyFill="1" applyBorder="1" applyAlignment="1">
      <alignment horizontal="center" vertical="center" wrapText="1" shrinkToFit="1"/>
    </xf>
    <xf numFmtId="177" fontId="1" fillId="0" borderId="9" xfId="14" applyNumberFormat="1" applyBorder="1" applyAlignment="1">
      <alignment vertical="center"/>
    </xf>
    <xf numFmtId="177" fontId="1" fillId="0" borderId="8" xfId="14" applyNumberFormat="1" applyBorder="1" applyAlignment="1">
      <alignment vertical="center"/>
    </xf>
    <xf numFmtId="0" fontId="9" fillId="0" borderId="8" xfId="14" applyFont="1" applyBorder="1" applyAlignment="1">
      <alignment vertical="center" wrapText="1"/>
    </xf>
    <xf numFmtId="0" fontId="3" fillId="0" borderId="8" xfId="5" applyBorder="1" applyAlignment="1">
      <alignment horizontal="center" vertical="center"/>
    </xf>
    <xf numFmtId="0" fontId="3" fillId="0" borderId="10" xfId="5" applyBorder="1" applyAlignment="1">
      <alignment horizontal="center" vertical="center"/>
    </xf>
    <xf numFmtId="0" fontId="1" fillId="0" borderId="0" xfId="14" applyAlignment="1">
      <alignment horizontal="left"/>
    </xf>
    <xf numFmtId="0" fontId="23" fillId="0" borderId="0" xfId="14" applyFont="1" applyAlignment="1">
      <alignment horizontal="center"/>
    </xf>
    <xf numFmtId="0" fontId="13" fillId="0" borderId="0" xfId="14" applyFont="1" applyAlignment="1">
      <alignment horizontal="center"/>
    </xf>
    <xf numFmtId="0" fontId="1" fillId="0" borderId="0" xfId="14" applyAlignment="1">
      <alignment horizontal="center"/>
    </xf>
    <xf numFmtId="0" fontId="0" fillId="0" borderId="37" xfId="14" applyFont="1" applyBorder="1" applyAlignment="1">
      <alignment vertical="center"/>
    </xf>
    <xf numFmtId="0" fontId="0" fillId="0" borderId="6" xfId="14" applyFont="1" applyBorder="1" applyAlignment="1">
      <alignment vertical="center" wrapText="1"/>
    </xf>
    <xf numFmtId="58" fontId="0" fillId="0" borderId="10" xfId="14" applyNumberFormat="1" applyFont="1" applyBorder="1" applyAlignment="1">
      <alignment horizontal="left" vertical="center"/>
    </xf>
    <xf numFmtId="0" fontId="0" fillId="0" borderId="8" xfId="14" applyFont="1" applyBorder="1" applyAlignment="1">
      <alignment horizontal="left" vertical="center"/>
    </xf>
    <xf numFmtId="0" fontId="0" fillId="0" borderId="8" xfId="14" applyFont="1" applyBorder="1" applyAlignment="1">
      <alignment horizontal="right" vertical="center"/>
    </xf>
    <xf numFmtId="177" fontId="0" fillId="0" borderId="9" xfId="14" applyNumberFormat="1" applyFont="1" applyBorder="1" applyAlignment="1">
      <alignment vertical="center"/>
    </xf>
    <xf numFmtId="0" fontId="0" fillId="0" borderId="0" xfId="14" applyFont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3" fillId="0" borderId="0" xfId="5" applyAlignment="1">
      <alignment vertical="center"/>
    </xf>
    <xf numFmtId="0" fontId="0" fillId="0" borderId="8" xfId="14" applyFont="1" applyBorder="1" applyAlignment="1">
      <alignment vertical="center" wrapText="1"/>
    </xf>
    <xf numFmtId="0" fontId="0" fillId="0" borderId="13" xfId="14" applyFont="1" applyBorder="1" applyAlignment="1">
      <alignment horizontal="distributed" vertical="center"/>
    </xf>
    <xf numFmtId="0" fontId="0" fillId="0" borderId="9" xfId="14" applyFont="1" applyBorder="1" applyAlignment="1">
      <alignment vertical="center"/>
    </xf>
    <xf numFmtId="0" fontId="3" fillId="0" borderId="9" xfId="5" applyBorder="1" applyAlignment="1">
      <alignment horizontal="center" vertical="center"/>
    </xf>
    <xf numFmtId="0" fontId="0" fillId="0" borderId="8" xfId="14" applyFont="1" applyBorder="1" applyAlignment="1">
      <alignment horizontal="left" vertical="center" wrapText="1"/>
    </xf>
    <xf numFmtId="179" fontId="0" fillId="0" borderId="8" xfId="14" applyNumberFormat="1" applyFont="1" applyBorder="1" applyAlignment="1">
      <alignment horizontal="left" vertical="center"/>
    </xf>
    <xf numFmtId="0" fontId="1" fillId="0" borderId="0" xfId="14" applyBorder="1" applyAlignment="1">
      <alignment horizontal="left" vertical="center"/>
    </xf>
    <xf numFmtId="0" fontId="0" fillId="0" borderId="11" xfId="14" applyFont="1" applyBorder="1" applyAlignment="1">
      <alignment horizontal="center" vertical="center"/>
    </xf>
    <xf numFmtId="0" fontId="0" fillId="0" borderId="0" xfId="14" applyFont="1" applyAlignment="1">
      <alignment horizontal="center"/>
    </xf>
    <xf numFmtId="0" fontId="3" fillId="0" borderId="8" xfId="5" applyBorder="1" applyAlignment="1">
      <alignment vertical="center"/>
    </xf>
    <xf numFmtId="0" fontId="0" fillId="0" borderId="46" xfId="14" applyFont="1" applyBorder="1" applyAlignment="1">
      <alignment horizontal="center" vertical="center"/>
    </xf>
    <xf numFmtId="56" fontId="0" fillId="0" borderId="36" xfId="14" applyNumberFormat="1" applyFont="1" applyBorder="1" applyAlignment="1">
      <alignment horizontal="center"/>
    </xf>
    <xf numFmtId="0" fontId="24" fillId="0" borderId="10" xfId="14" applyFont="1" applyBorder="1" applyAlignment="1">
      <alignment horizontal="center"/>
    </xf>
    <xf numFmtId="0" fontId="0" fillId="0" borderId="47" xfId="14" applyFont="1" applyBorder="1" applyAlignment="1">
      <alignment horizontal="center" vertical="center"/>
    </xf>
    <xf numFmtId="0" fontId="0" fillId="0" borderId="48" xfId="14" applyFont="1" applyBorder="1" applyAlignment="1">
      <alignment horizontal="center" vertical="center"/>
    </xf>
    <xf numFmtId="177" fontId="0" fillId="0" borderId="49" xfId="14" applyNumberFormat="1" applyFont="1" applyBorder="1" applyAlignment="1">
      <alignment vertical="center"/>
    </xf>
    <xf numFmtId="0" fontId="0" fillId="0" borderId="50" xfId="14" applyFont="1" applyBorder="1" applyAlignment="1">
      <alignment vertical="center"/>
    </xf>
    <xf numFmtId="0" fontId="0" fillId="0" borderId="13" xfId="14" applyFont="1" applyBorder="1" applyAlignment="1">
      <alignment vertical="center" wrapText="1"/>
    </xf>
    <xf numFmtId="177" fontId="1" fillId="0" borderId="13" xfId="14" applyNumberFormat="1" applyFont="1" applyBorder="1" applyAlignment="1">
      <alignment vertical="center"/>
    </xf>
    <xf numFmtId="0" fontId="0" fillId="0" borderId="51" xfId="14" applyFont="1" applyBorder="1" applyAlignment="1">
      <alignment vertical="center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21" fillId="0" borderId="0" xfId="14" applyFont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40" xfId="14" applyFont="1" applyBorder="1" applyAlignment="1">
      <alignment horizontal="center"/>
    </xf>
    <xf numFmtId="0" fontId="0" fillId="0" borderId="33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21" xfId="14" applyFont="1" applyBorder="1" applyAlignment="1">
      <alignment horizontal="center"/>
    </xf>
    <xf numFmtId="0" fontId="0" fillId="0" borderId="13" xfId="14" applyFont="1" applyBorder="1" applyAlignment="1">
      <alignment horizontal="center"/>
    </xf>
    <xf numFmtId="0" fontId="0" fillId="0" borderId="0" xfId="14" applyFont="1" applyAlignment="1">
      <alignment horizontal="left"/>
    </xf>
    <xf numFmtId="0" fontId="0" fillId="0" borderId="42" xfId="14" applyFont="1" applyBorder="1" applyAlignment="1">
      <alignment horizontal="center" vertical="center"/>
    </xf>
    <xf numFmtId="0" fontId="0" fillId="0" borderId="34" xfId="14" applyFont="1" applyBorder="1" applyAlignment="1">
      <alignment horizontal="center" vertical="center"/>
    </xf>
    <xf numFmtId="0" fontId="0" fillId="0" borderId="43" xfId="14" applyFont="1" applyBorder="1" applyAlignment="1">
      <alignment horizontal="center" vertical="center"/>
    </xf>
    <xf numFmtId="0" fontId="0" fillId="0" borderId="44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" vertical="center"/>
    </xf>
    <xf numFmtId="0" fontId="11" fillId="0" borderId="0" xfId="14" applyFont="1" applyBorder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2" xfId="14" applyFont="1" applyBorder="1" applyAlignment="1">
      <alignment horizontal="center" vertical="center"/>
    </xf>
    <xf numFmtId="0" fontId="6" fillId="0" borderId="0" xfId="14" applyFont="1" applyBorder="1" applyAlignment="1">
      <alignment horizontal="center" vertical="center"/>
    </xf>
    <xf numFmtId="0" fontId="0" fillId="0" borderId="27" xfId="14" applyFont="1" applyBorder="1" applyAlignment="1">
      <alignment horizontal="right" vertical="center"/>
    </xf>
    <xf numFmtId="0" fontId="0" fillId="0" borderId="41" xfId="14" applyFont="1" applyBorder="1" applyAlignment="1">
      <alignment horizontal="center" vertical="center"/>
    </xf>
    <xf numFmtId="0" fontId="0" fillId="0" borderId="45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3" xfId="14" applyFont="1" applyBorder="1" applyAlignment="1">
      <alignment vertical="center"/>
    </xf>
    <xf numFmtId="0" fontId="0" fillId="0" borderId="34" xfId="14" applyFont="1" applyBorder="1" applyAlignment="1">
      <alignment vertical="center"/>
    </xf>
    <xf numFmtId="0" fontId="0" fillId="0" borderId="11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32" xfId="14" applyFont="1" applyBorder="1" applyAlignment="1">
      <alignment horizontal="center" vertical="center"/>
    </xf>
    <xf numFmtId="0" fontId="0" fillId="0" borderId="0" xfId="14" applyFont="1" applyAlignment="1">
      <alignment horizontal="right" vertical="center"/>
    </xf>
    <xf numFmtId="0" fontId="1" fillId="0" borderId="11" xfId="14" applyBorder="1" applyAlignment="1">
      <alignment horizontal="left" vertical="center"/>
    </xf>
    <xf numFmtId="0" fontId="0" fillId="0" borderId="3" xfId="14" applyFont="1" applyBorder="1" applyAlignment="1">
      <alignment horizontal="left" vertical="center"/>
    </xf>
    <xf numFmtId="0" fontId="0" fillId="0" borderId="34" xfId="14" applyFont="1" applyBorder="1" applyAlignment="1">
      <alignment horizontal="left" vertical="center"/>
    </xf>
    <xf numFmtId="0" fontId="1" fillId="0" borderId="3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0" xfId="14" applyFont="1" applyBorder="1" applyAlignment="1">
      <alignment horizontal="right" vertical="center"/>
    </xf>
    <xf numFmtId="0" fontId="5" fillId="0" borderId="0" xfId="14" applyFont="1" applyBorder="1" applyAlignment="1">
      <alignment horizontal="center" vertical="center"/>
    </xf>
    <xf numFmtId="0" fontId="1" fillId="0" borderId="0" xfId="14" applyFont="1" applyBorder="1" applyAlignment="1">
      <alignment horizontal="center" vertical="center"/>
    </xf>
    <xf numFmtId="0" fontId="1" fillId="0" borderId="11" xfId="14" applyFont="1" applyBorder="1" applyAlignment="1">
      <alignment horizontal="right" vertical="center"/>
    </xf>
    <xf numFmtId="0" fontId="7" fillId="0" borderId="0" xfId="14" applyFont="1" applyBorder="1" applyAlignment="1">
      <alignment horizontal="center" vertical="center"/>
    </xf>
    <xf numFmtId="0" fontId="0" fillId="0" borderId="0" xfId="14" applyFont="1" applyBorder="1" applyAlignment="1">
      <alignment horizontal="left" vertical="center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7000000}"/>
    <cellStyle name="桁区切り 2 2" xfId="8" xr:uid="{00000000-0005-0000-0000-000008000000}"/>
    <cellStyle name="桁区切り 3" xfId="9" xr:uid="{00000000-0005-0000-0000-000009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_様式ファイル(上程委員会向）" xfId="14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../siryoh/mitumori/3_entakuya.pdf" TargetMode="External"/><Relationship Id="rId2" Type="http://schemas.openxmlformats.org/officeDocument/2006/relationships/hyperlink" Target="../siryoh/mitumori/2_sesami.pdf" TargetMode="External"/><Relationship Id="rId1" Type="http://schemas.openxmlformats.org/officeDocument/2006/relationships/hyperlink" Target="../siryoh/mitumori/1_kaijyouhi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../siryoh/mitumori/4_pcrkitto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../siryoh/ryoushu/_entakuya.pdf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../siryoh/ryoushu/sesami.pdf" TargetMode="External"/><Relationship Id="rId1" Type="http://schemas.openxmlformats.org/officeDocument/2006/relationships/hyperlink" Target="../siryoh/ryoushu/kaijyou.pdf" TargetMode="External"/><Relationship Id="rId6" Type="http://schemas.openxmlformats.org/officeDocument/2006/relationships/hyperlink" Target="../siryoh/ryoushu/kaijyou.pdf" TargetMode="External"/><Relationship Id="rId5" Type="http://schemas.openxmlformats.org/officeDocument/2006/relationships/hyperlink" Target="../siryoh/ryoushu/kaijyou.pdf" TargetMode="External"/><Relationship Id="rId4" Type="http://schemas.openxmlformats.org/officeDocument/2006/relationships/hyperlink" Target="../siryoh/ryoushu/kaijyou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7734375" defaultRowHeight="13.2" x14ac:dyDescent="0.2"/>
  <cols>
    <col min="1" max="1" width="6.44140625" style="53" customWidth="1"/>
    <col min="2" max="2" width="36.33203125" style="53" customWidth="1"/>
    <col min="3" max="3" width="65.109375" style="75" customWidth="1"/>
    <col min="4" max="4" width="12.77734375" style="53"/>
    <col min="5" max="5" width="3.44140625" style="53" bestFit="1" customWidth="1"/>
    <col min="6" max="7" width="12.77734375" style="53"/>
    <col min="8" max="8" width="2.109375" style="53" bestFit="1" customWidth="1"/>
    <col min="9" max="16384" width="12.77734375" style="53"/>
  </cols>
  <sheetData>
    <row r="1" spans="1:7" ht="21" x14ac:dyDescent="0.25">
      <c r="A1" s="164" t="s">
        <v>188</v>
      </c>
      <c r="B1" s="165"/>
      <c r="C1" s="165"/>
    </row>
    <row r="3" spans="1:7" x14ac:dyDescent="0.2">
      <c r="A3" s="158" t="s">
        <v>151</v>
      </c>
      <c r="B3" s="159"/>
      <c r="C3" s="66"/>
      <c r="D3" s="40"/>
      <c r="E3" s="41"/>
      <c r="G3" s="67"/>
    </row>
    <row r="4" spans="1:7" ht="31.5" customHeight="1" x14ac:dyDescent="0.2">
      <c r="A4" s="55"/>
      <c r="B4" s="66" t="s">
        <v>179</v>
      </c>
      <c r="C4" s="66" t="s">
        <v>181</v>
      </c>
      <c r="D4" s="42"/>
      <c r="E4" s="42"/>
    </row>
    <row r="5" spans="1:7" ht="21.6" x14ac:dyDescent="0.2">
      <c r="A5" s="73" t="s">
        <v>90</v>
      </c>
      <c r="B5" s="66" t="s">
        <v>92</v>
      </c>
      <c r="C5" s="68" t="s">
        <v>133</v>
      </c>
      <c r="D5" s="69"/>
      <c r="E5" s="69"/>
    </row>
    <row r="6" spans="1:7" ht="54" x14ac:dyDescent="0.2">
      <c r="A6" s="73" t="s">
        <v>43</v>
      </c>
      <c r="B6" s="66" t="s">
        <v>100</v>
      </c>
      <c r="C6" s="68" t="s">
        <v>161</v>
      </c>
    </row>
    <row r="7" spans="1:7" ht="43.2" x14ac:dyDescent="0.2">
      <c r="A7" s="73" t="s">
        <v>91</v>
      </c>
      <c r="B7" s="66" t="s">
        <v>74</v>
      </c>
      <c r="C7" s="68" t="s">
        <v>177</v>
      </c>
    </row>
    <row r="8" spans="1:7" ht="21.6" x14ac:dyDescent="0.2">
      <c r="A8" s="73" t="s">
        <v>93</v>
      </c>
      <c r="B8" s="66" t="s">
        <v>160</v>
      </c>
      <c r="C8" s="68" t="s">
        <v>134</v>
      </c>
    </row>
    <row r="9" spans="1:7" ht="75.599999999999994" x14ac:dyDescent="0.2">
      <c r="A9" s="73" t="s">
        <v>94</v>
      </c>
      <c r="B9" s="66" t="s">
        <v>115</v>
      </c>
      <c r="C9" s="66" t="s">
        <v>166</v>
      </c>
    </row>
    <row r="10" spans="1:7" x14ac:dyDescent="0.2">
      <c r="A10" s="73" t="s">
        <v>95</v>
      </c>
      <c r="B10" s="66" t="s">
        <v>113</v>
      </c>
      <c r="C10" s="68" t="s">
        <v>135</v>
      </c>
    </row>
    <row r="11" spans="1:7" x14ac:dyDescent="0.2">
      <c r="A11" s="73" t="s">
        <v>96</v>
      </c>
      <c r="B11" s="66" t="s">
        <v>175</v>
      </c>
      <c r="C11" s="68" t="s">
        <v>183</v>
      </c>
    </row>
    <row r="12" spans="1:7" ht="21.6" x14ac:dyDescent="0.2">
      <c r="A12" s="73" t="s">
        <v>98</v>
      </c>
      <c r="B12" s="66" t="s">
        <v>97</v>
      </c>
      <c r="C12" s="68" t="s">
        <v>162</v>
      </c>
    </row>
    <row r="13" spans="1:7" ht="21.6" x14ac:dyDescent="0.2">
      <c r="A13" s="73" t="s">
        <v>123</v>
      </c>
      <c r="B13" s="70" t="s">
        <v>178</v>
      </c>
      <c r="C13" s="68" t="s">
        <v>176</v>
      </c>
    </row>
    <row r="14" spans="1:7" x14ac:dyDescent="0.2">
      <c r="A14" s="73" t="s">
        <v>99</v>
      </c>
      <c r="B14" s="66" t="s">
        <v>101</v>
      </c>
      <c r="C14" s="68" t="s">
        <v>152</v>
      </c>
    </row>
    <row r="15" spans="1:7" x14ac:dyDescent="0.2">
      <c r="A15" s="73" t="s">
        <v>124</v>
      </c>
      <c r="B15" s="66" t="s">
        <v>114</v>
      </c>
      <c r="C15" s="68" t="s">
        <v>152</v>
      </c>
    </row>
    <row r="16" spans="1:7" ht="32.4" x14ac:dyDescent="0.2">
      <c r="A16" s="73" t="s">
        <v>99</v>
      </c>
      <c r="B16" s="66" t="s">
        <v>136</v>
      </c>
      <c r="C16" s="68" t="s">
        <v>137</v>
      </c>
    </row>
    <row r="17" spans="1:3" x14ac:dyDescent="0.2">
      <c r="A17" s="73" t="s">
        <v>125</v>
      </c>
      <c r="B17" s="66" t="s">
        <v>102</v>
      </c>
      <c r="C17" s="68" t="s">
        <v>163</v>
      </c>
    </row>
    <row r="18" spans="1:3" x14ac:dyDescent="0.2">
      <c r="A18" s="73" t="s">
        <v>44</v>
      </c>
      <c r="B18" s="66" t="s">
        <v>126</v>
      </c>
      <c r="C18" s="68" t="s">
        <v>138</v>
      </c>
    </row>
    <row r="19" spans="1:3" x14ac:dyDescent="0.2">
      <c r="A19" s="73" t="s">
        <v>45</v>
      </c>
      <c r="B19" s="66" t="s">
        <v>127</v>
      </c>
      <c r="C19" s="68" t="s">
        <v>138</v>
      </c>
    </row>
    <row r="20" spans="1:3" x14ac:dyDescent="0.2">
      <c r="A20" s="74"/>
      <c r="B20" s="70"/>
      <c r="C20" s="71"/>
    </row>
    <row r="21" spans="1:3" x14ac:dyDescent="0.2">
      <c r="A21" s="160" t="s">
        <v>128</v>
      </c>
      <c r="B21" s="161"/>
      <c r="C21" s="72"/>
    </row>
    <row r="22" spans="1:3" ht="21.6" x14ac:dyDescent="0.2">
      <c r="A22" s="73" t="s">
        <v>129</v>
      </c>
      <c r="B22" s="66" t="s">
        <v>139</v>
      </c>
      <c r="C22" s="68" t="s">
        <v>140</v>
      </c>
    </row>
    <row r="23" spans="1:3" x14ac:dyDescent="0.2">
      <c r="A23" s="73" t="s">
        <v>157</v>
      </c>
      <c r="B23" s="66" t="s">
        <v>148</v>
      </c>
      <c r="C23" s="68" t="s">
        <v>141</v>
      </c>
    </row>
    <row r="24" spans="1:3" x14ac:dyDescent="0.2">
      <c r="A24" s="73" t="s">
        <v>130</v>
      </c>
      <c r="B24" s="66" t="s">
        <v>149</v>
      </c>
      <c r="C24" s="68" t="s">
        <v>150</v>
      </c>
    </row>
    <row r="25" spans="1:3" x14ac:dyDescent="0.2">
      <c r="A25" s="73" t="s">
        <v>131</v>
      </c>
      <c r="B25" s="66" t="s">
        <v>156</v>
      </c>
      <c r="C25" s="68" t="s">
        <v>190</v>
      </c>
    </row>
    <row r="27" spans="1:3" x14ac:dyDescent="0.2">
      <c r="A27" s="162" t="s">
        <v>142</v>
      </c>
      <c r="B27" s="163"/>
      <c r="C27" s="72"/>
    </row>
    <row r="28" spans="1:3" x14ac:dyDescent="0.2">
      <c r="A28" s="73"/>
      <c r="B28" s="66" t="s">
        <v>143</v>
      </c>
      <c r="C28" s="68" t="s">
        <v>189</v>
      </c>
    </row>
    <row r="29" spans="1:3" ht="54" x14ac:dyDescent="0.2">
      <c r="A29" s="73"/>
      <c r="B29" s="66" t="s">
        <v>144</v>
      </c>
      <c r="C29" s="68" t="s">
        <v>145</v>
      </c>
    </row>
    <row r="30" spans="1:3" ht="21.6" x14ac:dyDescent="0.2">
      <c r="A30" s="73"/>
      <c r="B30" s="66" t="s">
        <v>154</v>
      </c>
      <c r="C30" s="68" t="s">
        <v>164</v>
      </c>
    </row>
    <row r="31" spans="1:3" x14ac:dyDescent="0.2">
      <c r="A31" s="73"/>
      <c r="B31" s="117" t="s">
        <v>155</v>
      </c>
      <c r="C31" s="68" t="s">
        <v>146</v>
      </c>
    </row>
    <row r="32" spans="1:3" ht="21.6" x14ac:dyDescent="0.2">
      <c r="A32" s="73"/>
      <c r="B32" s="66" t="s">
        <v>147</v>
      </c>
      <c r="C32" s="68" t="s">
        <v>191</v>
      </c>
    </row>
    <row r="37" spans="3:3" x14ac:dyDescent="0.2">
      <c r="C37" s="53"/>
    </row>
    <row r="38" spans="3:3" x14ac:dyDescent="0.2">
      <c r="C38" s="53"/>
    </row>
    <row r="39" spans="3:3" x14ac:dyDescent="0.2">
      <c r="C39" s="53"/>
    </row>
    <row r="40" spans="3:3" x14ac:dyDescent="0.2">
      <c r="C40" s="53"/>
    </row>
    <row r="41" spans="3:3" x14ac:dyDescent="0.2">
      <c r="C41" s="53"/>
    </row>
    <row r="42" spans="3:3" x14ac:dyDescent="0.2">
      <c r="C42" s="53"/>
    </row>
    <row r="43" spans="3:3" x14ac:dyDescent="0.2">
      <c r="C43" s="53"/>
    </row>
    <row r="44" spans="3:3" x14ac:dyDescent="0.2">
      <c r="C44" s="53"/>
    </row>
    <row r="45" spans="3:3" x14ac:dyDescent="0.2">
      <c r="C45" s="53"/>
    </row>
    <row r="46" spans="3:3" x14ac:dyDescent="0.2">
      <c r="C46" s="53"/>
    </row>
    <row r="47" spans="3:3" x14ac:dyDescent="0.2">
      <c r="C47" s="53"/>
    </row>
    <row r="48" spans="3:3" x14ac:dyDescent="0.2">
      <c r="C48" s="53"/>
    </row>
    <row r="49" spans="3:3" x14ac:dyDescent="0.2">
      <c r="C49" s="53"/>
    </row>
    <row r="50" spans="3:3" x14ac:dyDescent="0.2">
      <c r="C50" s="53"/>
    </row>
    <row r="51" spans="3:3" x14ac:dyDescent="0.2">
      <c r="C51" s="53"/>
    </row>
    <row r="52" spans="3:3" x14ac:dyDescent="0.2">
      <c r="C52" s="53"/>
    </row>
    <row r="53" spans="3:3" x14ac:dyDescent="0.2">
      <c r="C53" s="53"/>
    </row>
    <row r="54" spans="3:3" x14ac:dyDescent="0.2">
      <c r="C54" s="53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H40"/>
  <sheetViews>
    <sheetView view="pageBreakPreview" zoomScale="80" zoomScaleNormal="100" zoomScaleSheetLayoutView="80" workbookViewId="0">
      <selection activeCell="A10" sqref="A10"/>
    </sheetView>
  </sheetViews>
  <sheetFormatPr defaultColWidth="9" defaultRowHeight="13.2" x14ac:dyDescent="0.2"/>
  <cols>
    <col min="1" max="1" width="5.6640625" style="76" customWidth="1"/>
    <col min="2" max="2" width="26.6640625" style="76" bestFit="1" customWidth="1"/>
    <col min="3" max="3" width="38.44140625" style="76" bestFit="1" customWidth="1"/>
    <col min="4" max="4" width="14.6640625" style="76" customWidth="1"/>
    <col min="5" max="5" width="10.6640625" style="76" customWidth="1"/>
    <col min="6" max="6" width="6.44140625" style="76" customWidth="1"/>
    <col min="7" max="7" width="9.6640625" style="76" bestFit="1" customWidth="1"/>
    <col min="8" max="8" width="13.77734375" style="76" customWidth="1"/>
    <col min="9" max="16384" width="9" style="76"/>
  </cols>
  <sheetData>
    <row r="1" spans="1:8" ht="21" x14ac:dyDescent="0.25">
      <c r="A1" s="87"/>
      <c r="B1" s="146"/>
      <c r="C1" s="146"/>
      <c r="D1" s="146"/>
      <c r="E1" s="146"/>
      <c r="F1" s="146"/>
      <c r="G1" s="146"/>
      <c r="H1" s="146" t="s">
        <v>174</v>
      </c>
    </row>
    <row r="2" spans="1:8" ht="16.2" x14ac:dyDescent="0.2">
      <c r="A2" s="166" t="s">
        <v>160</v>
      </c>
      <c r="B2" s="166"/>
      <c r="C2" s="166"/>
      <c r="D2" s="166"/>
      <c r="E2" s="166"/>
      <c r="F2" s="166"/>
      <c r="G2" s="166"/>
      <c r="H2" s="166"/>
    </row>
    <row r="3" spans="1:8" s="100" customFormat="1" x14ac:dyDescent="0.2">
      <c r="A3" s="167" t="s">
        <v>215</v>
      </c>
      <c r="B3" s="167"/>
      <c r="C3" s="167"/>
      <c r="D3" s="167"/>
      <c r="E3" s="167"/>
      <c r="F3" s="167"/>
      <c r="G3" s="167"/>
      <c r="H3" s="167"/>
    </row>
    <row r="4" spans="1:8" x14ac:dyDescent="0.2">
      <c r="A4" s="146"/>
      <c r="B4" s="146"/>
      <c r="C4" s="146"/>
      <c r="D4" s="146"/>
      <c r="E4" s="146"/>
      <c r="F4" s="146"/>
      <c r="G4" s="146"/>
      <c r="H4" s="146"/>
    </row>
    <row r="5" spans="1:8" x14ac:dyDescent="0.2">
      <c r="A5" s="169" t="s">
        <v>168</v>
      </c>
      <c r="B5" s="170"/>
      <c r="C5" s="170"/>
      <c r="D5" s="170"/>
      <c r="E5" s="171"/>
      <c r="F5" s="172" t="s">
        <v>27</v>
      </c>
      <c r="G5" s="170"/>
      <c r="H5" s="173"/>
    </row>
    <row r="6" spans="1:8" ht="19.8" thickBot="1" x14ac:dyDescent="0.25">
      <c r="A6" s="86" t="s">
        <v>167</v>
      </c>
      <c r="B6" s="81" t="s">
        <v>29</v>
      </c>
      <c r="C6" s="81" t="s">
        <v>103</v>
      </c>
      <c r="D6" s="81" t="s">
        <v>30</v>
      </c>
      <c r="E6" s="148" t="s">
        <v>159</v>
      </c>
      <c r="F6" s="83" t="s">
        <v>28</v>
      </c>
      <c r="G6" s="81" t="s">
        <v>29</v>
      </c>
      <c r="H6" s="81" t="s">
        <v>104</v>
      </c>
    </row>
    <row r="7" spans="1:8" ht="20.100000000000001" customHeight="1" thickTop="1" x14ac:dyDescent="0.2">
      <c r="A7" s="123">
        <v>1</v>
      </c>
      <c r="B7" s="88" t="s">
        <v>216</v>
      </c>
      <c r="C7" s="88" t="s">
        <v>217</v>
      </c>
      <c r="D7" s="95">
        <v>241000</v>
      </c>
      <c r="E7" s="149">
        <v>44530</v>
      </c>
      <c r="F7" s="150"/>
      <c r="G7" s="88"/>
      <c r="H7" s="89"/>
    </row>
    <row r="8" spans="1:8" ht="20.100000000000001" customHeight="1" x14ac:dyDescent="0.2">
      <c r="A8" s="123">
        <v>2</v>
      </c>
      <c r="B8" s="88" t="s">
        <v>218</v>
      </c>
      <c r="C8" s="88" t="s">
        <v>219</v>
      </c>
      <c r="D8" s="95">
        <v>15000</v>
      </c>
      <c r="E8" s="149">
        <v>44561</v>
      </c>
      <c r="F8" s="90"/>
      <c r="G8" s="88"/>
      <c r="H8" s="89"/>
    </row>
    <row r="9" spans="1:8" ht="20.100000000000001" customHeight="1" x14ac:dyDescent="0.2">
      <c r="A9" s="123">
        <v>3</v>
      </c>
      <c r="B9" s="88" t="s">
        <v>220</v>
      </c>
      <c r="C9" s="88" t="s">
        <v>219</v>
      </c>
      <c r="D9" s="95">
        <v>15000</v>
      </c>
      <c r="E9" s="149">
        <v>44561</v>
      </c>
      <c r="F9" s="90"/>
      <c r="G9" s="88"/>
      <c r="H9" s="89"/>
    </row>
    <row r="10" spans="1:8" ht="20.100000000000001" customHeight="1" x14ac:dyDescent="0.2">
      <c r="A10" s="123">
        <v>4</v>
      </c>
      <c r="B10" s="88" t="s">
        <v>221</v>
      </c>
      <c r="C10" s="88" t="s">
        <v>222</v>
      </c>
      <c r="D10" s="95">
        <v>73920</v>
      </c>
      <c r="E10" s="149">
        <v>44530</v>
      </c>
      <c r="F10" s="90"/>
      <c r="G10" s="88"/>
      <c r="H10" s="89"/>
    </row>
    <row r="11" spans="1:8" ht="20.100000000000001" customHeight="1" x14ac:dyDescent="0.2">
      <c r="A11" s="90"/>
      <c r="B11" s="88"/>
      <c r="C11" s="88"/>
      <c r="D11" s="95"/>
      <c r="E11" s="91"/>
      <c r="F11" s="90"/>
      <c r="G11" s="88"/>
      <c r="H11" s="89"/>
    </row>
    <row r="12" spans="1:8" ht="20.100000000000001" customHeight="1" x14ac:dyDescent="0.2">
      <c r="A12" s="90"/>
      <c r="B12" s="88"/>
      <c r="C12" s="88"/>
      <c r="D12" s="95"/>
      <c r="E12" s="91"/>
      <c r="F12" s="90"/>
      <c r="G12" s="88"/>
      <c r="H12" s="89"/>
    </row>
    <row r="13" spans="1:8" ht="20.100000000000001" customHeight="1" x14ac:dyDescent="0.2">
      <c r="A13" s="90"/>
      <c r="B13" s="88"/>
      <c r="C13" s="88"/>
      <c r="D13" s="95"/>
      <c r="E13" s="91"/>
      <c r="F13" s="90"/>
      <c r="G13" s="88"/>
      <c r="H13" s="89"/>
    </row>
    <row r="14" spans="1:8" ht="20.100000000000001" customHeight="1" x14ac:dyDescent="0.2">
      <c r="A14" s="90"/>
      <c r="B14" s="88"/>
      <c r="C14" s="88"/>
      <c r="D14" s="95"/>
      <c r="E14" s="91"/>
      <c r="F14" s="90"/>
      <c r="G14" s="88"/>
      <c r="H14" s="89"/>
    </row>
    <row r="15" spans="1:8" ht="20.100000000000001" customHeight="1" x14ac:dyDescent="0.2">
      <c r="A15" s="90"/>
      <c r="B15" s="88"/>
      <c r="C15" s="88"/>
      <c r="D15" s="95"/>
      <c r="E15" s="91"/>
      <c r="F15" s="90"/>
      <c r="G15" s="88"/>
      <c r="H15" s="89"/>
    </row>
    <row r="16" spans="1:8" ht="20.100000000000001" customHeight="1" x14ac:dyDescent="0.2">
      <c r="A16" s="90"/>
      <c r="B16" s="88"/>
      <c r="C16" s="88"/>
      <c r="D16" s="95"/>
      <c r="E16" s="91"/>
      <c r="F16" s="90"/>
      <c r="G16" s="88"/>
      <c r="H16" s="89"/>
    </row>
    <row r="17" spans="1:8" ht="20.100000000000001" customHeight="1" x14ac:dyDescent="0.2">
      <c r="A17" s="90"/>
      <c r="B17" s="88"/>
      <c r="C17" s="88"/>
      <c r="D17" s="95"/>
      <c r="E17" s="91"/>
      <c r="F17" s="90"/>
      <c r="G17" s="88"/>
      <c r="H17" s="89"/>
    </row>
    <row r="18" spans="1:8" ht="20.100000000000001" customHeight="1" x14ac:dyDescent="0.2">
      <c r="A18" s="90"/>
      <c r="B18" s="88"/>
      <c r="C18" s="88"/>
      <c r="D18" s="95"/>
      <c r="E18" s="91"/>
      <c r="F18" s="90"/>
      <c r="G18" s="88"/>
      <c r="H18" s="89"/>
    </row>
    <row r="19" spans="1:8" ht="20.100000000000001" customHeight="1" x14ac:dyDescent="0.2">
      <c r="A19" s="90"/>
      <c r="B19" s="88"/>
      <c r="C19" s="88"/>
      <c r="D19" s="95"/>
      <c r="E19" s="91"/>
      <c r="F19" s="90"/>
      <c r="G19" s="88"/>
      <c r="H19" s="89"/>
    </row>
    <row r="20" spans="1:8" ht="20.100000000000001" customHeight="1" x14ac:dyDescent="0.2">
      <c r="A20" s="90"/>
      <c r="B20" s="88"/>
      <c r="C20" s="88"/>
      <c r="D20" s="95"/>
      <c r="E20" s="91"/>
      <c r="F20" s="90"/>
      <c r="G20" s="88"/>
      <c r="H20" s="89"/>
    </row>
    <row r="21" spans="1:8" ht="20.100000000000001" customHeight="1" x14ac:dyDescent="0.2">
      <c r="A21" s="90"/>
      <c r="B21" s="88"/>
      <c r="C21" s="88"/>
      <c r="D21" s="95"/>
      <c r="E21" s="91"/>
      <c r="F21" s="90"/>
      <c r="G21" s="88"/>
      <c r="H21" s="89"/>
    </row>
    <row r="22" spans="1:8" ht="20.100000000000001" customHeight="1" x14ac:dyDescent="0.2">
      <c r="A22" s="90"/>
      <c r="B22" s="88"/>
      <c r="C22" s="88"/>
      <c r="D22" s="95"/>
      <c r="E22" s="91"/>
      <c r="F22" s="90"/>
      <c r="G22" s="88"/>
      <c r="H22" s="89"/>
    </row>
    <row r="23" spans="1:8" ht="20.100000000000001" customHeight="1" x14ac:dyDescent="0.2">
      <c r="A23" s="90"/>
      <c r="B23" s="88"/>
      <c r="C23" s="88"/>
      <c r="D23" s="95"/>
      <c r="E23" s="91"/>
      <c r="F23" s="90"/>
      <c r="G23" s="88"/>
      <c r="H23" s="89"/>
    </row>
    <row r="24" spans="1:8" ht="20.100000000000001" customHeight="1" x14ac:dyDescent="0.2">
      <c r="A24" s="90"/>
      <c r="B24" s="88"/>
      <c r="C24" s="88"/>
      <c r="D24" s="95"/>
      <c r="E24" s="91"/>
      <c r="F24" s="90"/>
      <c r="G24" s="88"/>
      <c r="H24" s="89"/>
    </row>
    <row r="25" spans="1:8" ht="20.100000000000001" customHeight="1" x14ac:dyDescent="0.2">
      <c r="A25" s="90"/>
      <c r="B25" s="88"/>
      <c r="C25" s="88"/>
      <c r="D25" s="96"/>
      <c r="E25" s="91"/>
      <c r="F25" s="90"/>
      <c r="G25" s="88"/>
      <c r="H25" s="89"/>
    </row>
    <row r="26" spans="1:8" ht="20.100000000000001" customHeight="1" x14ac:dyDescent="0.2">
      <c r="A26" s="174"/>
      <c r="B26" s="175"/>
      <c r="C26" s="84" t="s">
        <v>31</v>
      </c>
      <c r="D26" s="85">
        <f>SUM(D7:D25)</f>
        <v>344920</v>
      </c>
      <c r="E26" s="146"/>
      <c r="F26" s="146"/>
      <c r="G26" s="146"/>
      <c r="H26" s="92"/>
    </row>
    <row r="27" spans="1:8" ht="21" customHeight="1" x14ac:dyDescent="0.2">
      <c r="A27" s="176" t="s">
        <v>169</v>
      </c>
      <c r="B27" s="176"/>
      <c r="C27" s="176"/>
      <c r="D27" s="176"/>
      <c r="E27" s="176"/>
      <c r="F27" s="176"/>
      <c r="G27" s="176"/>
      <c r="H27" s="176"/>
    </row>
    <row r="28" spans="1:8" s="93" customFormat="1" ht="17.25" customHeight="1" x14ac:dyDescent="0.2">
      <c r="A28" s="124" t="s">
        <v>170</v>
      </c>
      <c r="B28" s="125"/>
      <c r="C28" s="125"/>
      <c r="D28" s="125"/>
      <c r="E28" s="125"/>
      <c r="F28" s="125"/>
      <c r="G28" s="125"/>
      <c r="H28" s="125"/>
    </row>
    <row r="29" spans="1:8" ht="17.25" customHeight="1" x14ac:dyDescent="0.2">
      <c r="A29" s="168" t="s">
        <v>158</v>
      </c>
      <c r="B29" s="168"/>
      <c r="C29" s="168"/>
      <c r="D29" s="168"/>
      <c r="E29" s="168"/>
      <c r="F29" s="168"/>
      <c r="G29" s="168"/>
      <c r="H29" s="168"/>
    </row>
    <row r="30" spans="1:8" ht="21" customHeight="1" x14ac:dyDescent="0.2">
      <c r="A30" s="126"/>
      <c r="B30" s="127"/>
      <c r="C30" s="127"/>
      <c r="D30" s="127"/>
      <c r="E30" s="127"/>
      <c r="F30" s="127"/>
      <c r="G30" s="127"/>
      <c r="H30" s="127"/>
    </row>
    <row r="31" spans="1:8" x14ac:dyDescent="0.2">
      <c r="A31" s="146"/>
      <c r="B31" s="146"/>
      <c r="C31" s="146"/>
      <c r="D31" s="146"/>
      <c r="E31" s="146"/>
      <c r="F31" s="146"/>
      <c r="G31" s="146"/>
      <c r="H31" s="146"/>
    </row>
    <row r="32" spans="1:8" ht="19.8" thickBot="1" x14ac:dyDescent="0.25">
      <c r="A32" s="86" t="s">
        <v>167</v>
      </c>
      <c r="B32" s="81" t="s">
        <v>32</v>
      </c>
      <c r="C32" s="81" t="s">
        <v>33</v>
      </c>
      <c r="D32" s="82" t="s">
        <v>108</v>
      </c>
      <c r="E32" s="83" t="s">
        <v>34</v>
      </c>
      <c r="F32" s="16"/>
      <c r="G32" s="146"/>
      <c r="H32" s="16"/>
    </row>
    <row r="33" spans="1:8" ht="20.100000000000001" customHeight="1" thickTop="1" x14ac:dyDescent="0.2">
      <c r="A33" s="15"/>
      <c r="B33" s="33"/>
      <c r="C33" s="33"/>
      <c r="D33" s="145" t="s">
        <v>35</v>
      </c>
      <c r="E33" s="97"/>
      <c r="F33" s="16"/>
      <c r="G33" s="146"/>
      <c r="H33" s="94"/>
    </row>
    <row r="34" spans="1:8" ht="20.100000000000001" customHeight="1" x14ac:dyDescent="0.2">
      <c r="A34" s="15"/>
      <c r="B34" s="33"/>
      <c r="C34" s="33"/>
      <c r="D34" s="145" t="s">
        <v>35</v>
      </c>
      <c r="E34" s="97"/>
      <c r="F34" s="16"/>
      <c r="G34" s="146"/>
      <c r="H34" s="94"/>
    </row>
    <row r="35" spans="1:8" ht="20.100000000000001" customHeight="1" x14ac:dyDescent="0.2">
      <c r="A35" s="15"/>
      <c r="B35" s="33"/>
      <c r="C35" s="33"/>
      <c r="D35" s="145" t="s">
        <v>35</v>
      </c>
      <c r="E35" s="97"/>
      <c r="F35" s="16"/>
      <c r="G35" s="146"/>
      <c r="H35" s="94"/>
    </row>
    <row r="36" spans="1:8" ht="20.100000000000001" customHeight="1" x14ac:dyDescent="0.2">
      <c r="A36" s="15"/>
      <c r="B36" s="33"/>
      <c r="C36" s="33"/>
      <c r="D36" s="145" t="s">
        <v>35</v>
      </c>
      <c r="E36" s="97"/>
      <c r="F36" s="16"/>
      <c r="G36" s="146"/>
      <c r="H36" s="94"/>
    </row>
    <row r="37" spans="1:8" ht="20.100000000000001" customHeight="1" x14ac:dyDescent="0.2">
      <c r="A37" s="15"/>
      <c r="B37" s="33"/>
      <c r="C37" s="33"/>
      <c r="D37" s="145" t="s">
        <v>35</v>
      </c>
      <c r="E37" s="97"/>
      <c r="F37" s="16"/>
      <c r="G37" s="146"/>
      <c r="H37" s="94"/>
    </row>
    <row r="38" spans="1:8" ht="20.100000000000001" customHeight="1" x14ac:dyDescent="0.2">
      <c r="A38" s="15"/>
      <c r="B38" s="33"/>
      <c r="C38" s="33"/>
      <c r="D38" s="145" t="s">
        <v>35</v>
      </c>
      <c r="E38" s="97"/>
      <c r="F38" s="16"/>
      <c r="G38" s="146"/>
      <c r="H38" s="94"/>
    </row>
    <row r="39" spans="1:8" ht="20.100000000000001" customHeight="1" x14ac:dyDescent="0.2">
      <c r="A39" s="15"/>
      <c r="B39" s="33"/>
      <c r="C39" s="14"/>
      <c r="D39" s="145" t="s">
        <v>35</v>
      </c>
      <c r="E39" s="98"/>
      <c r="F39" s="16"/>
      <c r="G39" s="146"/>
      <c r="H39" s="94"/>
    </row>
    <row r="40" spans="1:8" ht="20.100000000000001" customHeight="1" x14ac:dyDescent="0.2">
      <c r="A40" s="146"/>
      <c r="B40" s="146"/>
      <c r="C40" s="146"/>
      <c r="D40" s="84" t="s">
        <v>36</v>
      </c>
      <c r="E40" s="99">
        <f>SUM(E33:E39)</f>
        <v>0</v>
      </c>
      <c r="F40" s="146"/>
      <c r="G40" s="146"/>
      <c r="H40" s="146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hyperlinks>
    <hyperlink ref="A7" r:id="rId1" display="..\siryoh\mitumori\1_kaijyouhi.pdf" xr:uid="{AE32AF54-58C0-46D6-BFC9-00D506CA8DF5}"/>
    <hyperlink ref="A8" r:id="rId2" display="../siryoh/mitumori/2_sesami.pdf" xr:uid="{105CCFCD-8D72-4689-B4F6-8CC83B2FCD66}"/>
    <hyperlink ref="A9" r:id="rId3" display="..\siryoh\mitumori\3_entakuya.pdf" xr:uid="{92F954A4-0E94-4FD9-AA02-1CD9EBCE41DF}"/>
    <hyperlink ref="A10" r:id="rId4" display="..\siryoh\mitumori\4_pcrkitto.pdf" xr:uid="{B6A76FC6-C6D7-456F-BAD7-8471DCA9435E}"/>
  </hyperlinks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G36"/>
  <sheetViews>
    <sheetView view="pageBreakPreview" topLeftCell="A13" zoomScaleNormal="100" zoomScaleSheetLayoutView="100" workbookViewId="0">
      <selection activeCell="D21" sqref="D21"/>
    </sheetView>
  </sheetViews>
  <sheetFormatPr defaultColWidth="9" defaultRowHeight="13.2" x14ac:dyDescent="0.2"/>
  <cols>
    <col min="1" max="1" width="3.77734375" style="1" customWidth="1"/>
    <col min="2" max="2" width="18.6640625" style="1" customWidth="1"/>
    <col min="3" max="5" width="15.6640625" style="1" customWidth="1"/>
    <col min="6" max="6" width="60.88671875" style="1" customWidth="1"/>
    <col min="7" max="16384" width="9" style="1"/>
  </cols>
  <sheetData>
    <row r="1" spans="1:7" ht="21" x14ac:dyDescent="0.2">
      <c r="A1" s="80"/>
      <c r="B1" s="2"/>
      <c r="C1" s="2"/>
      <c r="D1" s="2"/>
      <c r="E1" s="2"/>
      <c r="F1" s="9" t="s">
        <v>180</v>
      </c>
      <c r="G1" s="2"/>
    </row>
    <row r="2" spans="1:7" ht="19.2" x14ac:dyDescent="0.2">
      <c r="A2" s="185" t="s">
        <v>37</v>
      </c>
      <c r="B2" s="185"/>
      <c r="C2" s="185"/>
      <c r="D2" s="185"/>
      <c r="E2" s="185"/>
      <c r="F2" s="185"/>
    </row>
    <row r="3" spans="1:7" ht="10.5" customHeight="1" x14ac:dyDescent="0.2">
      <c r="A3" s="5"/>
      <c r="B3" s="5"/>
      <c r="C3" s="5"/>
      <c r="D3" s="5"/>
      <c r="E3" s="5"/>
      <c r="F3" s="5"/>
    </row>
    <row r="4" spans="1:7" ht="19.2" x14ac:dyDescent="0.2">
      <c r="A4" s="5"/>
      <c r="B4" s="189" t="s">
        <v>203</v>
      </c>
      <c r="C4" s="190"/>
      <c r="D4" s="190"/>
      <c r="E4" s="190"/>
      <c r="F4" s="190"/>
    </row>
    <row r="5" spans="1:7" ht="13.8" thickBot="1" x14ac:dyDescent="0.25">
      <c r="A5" s="186" t="s">
        <v>112</v>
      </c>
      <c r="B5" s="186"/>
      <c r="C5" s="186"/>
      <c r="D5" s="186"/>
      <c r="E5" s="186"/>
      <c r="F5" s="186"/>
    </row>
    <row r="6" spans="1:7" ht="19.5" customHeight="1" x14ac:dyDescent="0.2">
      <c r="A6" s="187" t="s">
        <v>38</v>
      </c>
      <c r="B6" s="188"/>
      <c r="C6" s="151" t="s">
        <v>0</v>
      </c>
      <c r="D6" s="151" t="s">
        <v>39</v>
      </c>
      <c r="E6" s="151" t="s">
        <v>40</v>
      </c>
      <c r="F6" s="152" t="s">
        <v>2</v>
      </c>
    </row>
    <row r="7" spans="1:7" ht="19.5" customHeight="1" x14ac:dyDescent="0.2">
      <c r="A7" s="177" t="s">
        <v>59</v>
      </c>
      <c r="B7" s="184"/>
      <c r="C7" s="17"/>
      <c r="D7" s="17"/>
      <c r="E7" s="20"/>
      <c r="F7" s="27"/>
    </row>
    <row r="8" spans="1:7" ht="19.5" customHeight="1" x14ac:dyDescent="0.2">
      <c r="A8" s="28">
        <v>1</v>
      </c>
      <c r="B8" s="22" t="s">
        <v>61</v>
      </c>
      <c r="C8" s="18">
        <v>73920</v>
      </c>
      <c r="D8" s="18">
        <v>0</v>
      </c>
      <c r="E8" s="18">
        <f t="shared" ref="E8:E15" si="0">C8-D8</f>
        <v>73920</v>
      </c>
      <c r="F8" s="29"/>
    </row>
    <row r="9" spans="1:7" ht="19.5" customHeight="1" x14ac:dyDescent="0.2">
      <c r="A9" s="28">
        <v>2</v>
      </c>
      <c r="B9" s="22" t="s">
        <v>63</v>
      </c>
      <c r="C9" s="18"/>
      <c r="D9" s="18"/>
      <c r="E9" s="18">
        <f t="shared" si="0"/>
        <v>0</v>
      </c>
      <c r="F9" s="29"/>
    </row>
    <row r="10" spans="1:7" ht="19.5" customHeight="1" x14ac:dyDescent="0.2">
      <c r="A10" s="28">
        <v>3</v>
      </c>
      <c r="B10" s="22" t="s">
        <v>62</v>
      </c>
      <c r="C10" s="18"/>
      <c r="D10" s="18"/>
      <c r="E10" s="18">
        <f t="shared" si="0"/>
        <v>0</v>
      </c>
      <c r="F10" s="29"/>
    </row>
    <row r="11" spans="1:7" ht="19.5" customHeight="1" x14ac:dyDescent="0.2">
      <c r="A11" s="28">
        <v>4</v>
      </c>
      <c r="B11" s="22" t="s">
        <v>64</v>
      </c>
      <c r="C11" s="18"/>
      <c r="D11" s="18"/>
      <c r="E11" s="18">
        <f t="shared" si="0"/>
        <v>0</v>
      </c>
      <c r="F11" s="29"/>
    </row>
    <row r="12" spans="1:7" ht="19.5" customHeight="1" x14ac:dyDescent="0.2">
      <c r="A12" s="28">
        <v>5</v>
      </c>
      <c r="B12" s="22" t="s">
        <v>65</v>
      </c>
      <c r="C12" s="18"/>
      <c r="D12" s="18"/>
      <c r="E12" s="18">
        <f t="shared" si="0"/>
        <v>0</v>
      </c>
      <c r="F12" s="29"/>
    </row>
    <row r="13" spans="1:7" ht="19.5" customHeight="1" x14ac:dyDescent="0.2">
      <c r="A13" s="28">
        <v>6</v>
      </c>
      <c r="B13" s="22" t="s">
        <v>66</v>
      </c>
      <c r="C13" s="18"/>
      <c r="D13" s="18"/>
      <c r="E13" s="18">
        <f t="shared" si="0"/>
        <v>0</v>
      </c>
      <c r="F13" s="29"/>
    </row>
    <row r="14" spans="1:7" ht="19.5" customHeight="1" x14ac:dyDescent="0.2">
      <c r="A14" s="28">
        <v>7</v>
      </c>
      <c r="B14" s="22" t="s">
        <v>70</v>
      </c>
      <c r="C14" s="18">
        <v>300000</v>
      </c>
      <c r="D14" s="18">
        <v>300000</v>
      </c>
      <c r="E14" s="18">
        <f t="shared" si="0"/>
        <v>0</v>
      </c>
      <c r="F14" s="29"/>
    </row>
    <row r="15" spans="1:7" ht="19.5" customHeight="1" x14ac:dyDescent="0.2">
      <c r="A15" s="28">
        <v>8</v>
      </c>
      <c r="B15" s="22" t="s">
        <v>67</v>
      </c>
      <c r="C15" s="119"/>
      <c r="D15" s="120"/>
      <c r="E15" s="18">
        <f t="shared" si="0"/>
        <v>0</v>
      </c>
      <c r="F15" s="29"/>
    </row>
    <row r="16" spans="1:7" ht="19.5" customHeight="1" x14ac:dyDescent="0.2">
      <c r="A16" s="177" t="s">
        <v>71</v>
      </c>
      <c r="B16" s="178"/>
      <c r="C16" s="23">
        <f>SUM(C8:C15)</f>
        <v>373920</v>
      </c>
      <c r="D16" s="23">
        <f>SUM(D8:D15)</f>
        <v>300000</v>
      </c>
      <c r="E16" s="23">
        <f>SUM(E8:E15)</f>
        <v>73920</v>
      </c>
      <c r="F16" s="30"/>
    </row>
    <row r="17" spans="1:6" ht="19.5" customHeight="1" x14ac:dyDescent="0.2">
      <c r="A17" s="177" t="s">
        <v>184</v>
      </c>
      <c r="B17" s="184"/>
      <c r="C17" s="17"/>
      <c r="D17" s="17"/>
      <c r="E17" s="17"/>
      <c r="F17" s="27"/>
    </row>
    <row r="18" spans="1:6" ht="19.5" customHeight="1" x14ac:dyDescent="0.2">
      <c r="A18" s="28">
        <v>1</v>
      </c>
      <c r="B18" s="22" t="s">
        <v>3</v>
      </c>
      <c r="C18" s="18">
        <v>168000</v>
      </c>
      <c r="D18" s="18">
        <v>157600</v>
      </c>
      <c r="E18" s="18">
        <f>C18-D18</f>
        <v>10400</v>
      </c>
      <c r="F18" s="29"/>
    </row>
    <row r="19" spans="1:6" ht="19.5" customHeight="1" x14ac:dyDescent="0.2">
      <c r="A19" s="28">
        <v>2</v>
      </c>
      <c r="B19" s="22" t="s">
        <v>111</v>
      </c>
      <c r="C19" s="18">
        <v>73000</v>
      </c>
      <c r="D19" s="18">
        <v>67600</v>
      </c>
      <c r="E19" s="18">
        <f>C19-D19</f>
        <v>5400</v>
      </c>
      <c r="F19" s="29"/>
    </row>
    <row r="20" spans="1:6" ht="19.5" customHeight="1" x14ac:dyDescent="0.2">
      <c r="A20" s="28">
        <v>3</v>
      </c>
      <c r="B20" s="22" t="s">
        <v>4</v>
      </c>
      <c r="C20" s="18"/>
      <c r="D20" s="18"/>
      <c r="E20" s="18">
        <f t="shared" ref="E20:E30" si="1">C20-D20</f>
        <v>0</v>
      </c>
      <c r="F20" s="29"/>
    </row>
    <row r="21" spans="1:6" ht="19.5" customHeight="1" x14ac:dyDescent="0.2">
      <c r="A21" s="28">
        <v>4</v>
      </c>
      <c r="B21" s="22" t="s">
        <v>5</v>
      </c>
      <c r="C21" s="18"/>
      <c r="D21" s="18"/>
      <c r="E21" s="18">
        <f t="shared" si="1"/>
        <v>0</v>
      </c>
      <c r="F21" s="29"/>
    </row>
    <row r="22" spans="1:6" ht="19.5" customHeight="1" x14ac:dyDescent="0.2">
      <c r="A22" s="78">
        <v>5</v>
      </c>
      <c r="B22" s="22" t="s">
        <v>6</v>
      </c>
      <c r="C22" s="18"/>
      <c r="D22" s="18"/>
      <c r="E22" s="18">
        <f t="shared" si="1"/>
        <v>0</v>
      </c>
      <c r="F22" s="29"/>
    </row>
    <row r="23" spans="1:6" ht="19.5" customHeight="1" x14ac:dyDescent="0.2">
      <c r="A23" s="78">
        <v>6</v>
      </c>
      <c r="B23" s="22" t="s">
        <v>7</v>
      </c>
      <c r="C23" s="18"/>
      <c r="D23" s="18"/>
      <c r="E23" s="18">
        <f t="shared" si="1"/>
        <v>0</v>
      </c>
      <c r="F23" s="29"/>
    </row>
    <row r="24" spans="1:6" ht="19.5" customHeight="1" x14ac:dyDescent="0.2">
      <c r="A24" s="78">
        <v>7</v>
      </c>
      <c r="B24" s="22" t="s">
        <v>8</v>
      </c>
      <c r="C24" s="18"/>
      <c r="D24" s="18"/>
      <c r="E24" s="18">
        <f t="shared" si="1"/>
        <v>0</v>
      </c>
      <c r="F24" s="29"/>
    </row>
    <row r="25" spans="1:6" ht="19.5" customHeight="1" x14ac:dyDescent="0.2">
      <c r="A25" s="78">
        <v>8</v>
      </c>
      <c r="B25" s="22" t="s">
        <v>9</v>
      </c>
      <c r="C25" s="18"/>
      <c r="D25" s="18"/>
      <c r="E25" s="18">
        <f t="shared" si="1"/>
        <v>0</v>
      </c>
      <c r="F25" s="29"/>
    </row>
    <row r="26" spans="1:6" ht="19.5" customHeight="1" x14ac:dyDescent="0.2">
      <c r="A26" s="78">
        <v>9</v>
      </c>
      <c r="B26" s="22" t="s">
        <v>10</v>
      </c>
      <c r="C26" s="18"/>
      <c r="D26" s="18"/>
      <c r="E26" s="18">
        <f t="shared" si="1"/>
        <v>0</v>
      </c>
      <c r="F26" s="29"/>
    </row>
    <row r="27" spans="1:6" ht="19.5" customHeight="1" x14ac:dyDescent="0.2">
      <c r="A27" s="78">
        <v>10</v>
      </c>
      <c r="B27" s="22" t="s">
        <v>11</v>
      </c>
      <c r="C27" s="18">
        <v>30000</v>
      </c>
      <c r="D27" s="18">
        <v>30000</v>
      </c>
      <c r="E27" s="18">
        <f t="shared" si="1"/>
        <v>0</v>
      </c>
      <c r="F27" s="29"/>
    </row>
    <row r="28" spans="1:6" ht="19.5" customHeight="1" x14ac:dyDescent="0.2">
      <c r="A28" s="78">
        <v>11</v>
      </c>
      <c r="B28" s="22" t="s">
        <v>12</v>
      </c>
      <c r="C28" s="18"/>
      <c r="D28" s="18">
        <v>0</v>
      </c>
      <c r="E28" s="18">
        <f t="shared" si="1"/>
        <v>0</v>
      </c>
      <c r="F28" s="29"/>
    </row>
    <row r="29" spans="1:6" ht="19.5" customHeight="1" x14ac:dyDescent="0.2">
      <c r="A29" s="78">
        <v>12</v>
      </c>
      <c r="B29" s="22" t="s">
        <v>13</v>
      </c>
      <c r="C29" s="18"/>
      <c r="D29" s="18"/>
      <c r="E29" s="18">
        <f t="shared" si="1"/>
        <v>0</v>
      </c>
      <c r="F29" s="29"/>
    </row>
    <row r="30" spans="1:6" ht="19.5" customHeight="1" x14ac:dyDescent="0.2">
      <c r="A30" s="78">
        <v>13</v>
      </c>
      <c r="B30" s="22" t="s">
        <v>14</v>
      </c>
      <c r="C30" s="18">
        <v>73920</v>
      </c>
      <c r="D30" s="18"/>
      <c r="E30" s="18">
        <f t="shared" si="1"/>
        <v>73920</v>
      </c>
      <c r="F30" s="29"/>
    </row>
    <row r="31" spans="1:6" ht="19.5" customHeight="1" x14ac:dyDescent="0.2">
      <c r="A31" s="78">
        <v>14</v>
      </c>
      <c r="B31" s="22" t="s">
        <v>15</v>
      </c>
      <c r="C31" s="18">
        <v>29000</v>
      </c>
      <c r="D31" s="18"/>
      <c r="E31" s="18">
        <f>C31-D31</f>
        <v>29000</v>
      </c>
      <c r="F31" s="29"/>
    </row>
    <row r="32" spans="1:6" ht="19.5" customHeight="1" x14ac:dyDescent="0.2">
      <c r="A32" s="177" t="s">
        <v>72</v>
      </c>
      <c r="B32" s="178"/>
      <c r="C32" s="18">
        <f>SUM(C18:C31)</f>
        <v>373920</v>
      </c>
      <c r="D32" s="18">
        <f>SUM(D18:D31)</f>
        <v>255200</v>
      </c>
      <c r="E32" s="18">
        <f>SUM(E18:E31)</f>
        <v>118720</v>
      </c>
      <c r="F32" s="29"/>
    </row>
    <row r="33" spans="1:6" ht="19.5" customHeight="1" thickBot="1" x14ac:dyDescent="0.25">
      <c r="A33" s="179" t="s">
        <v>41</v>
      </c>
      <c r="B33" s="180"/>
      <c r="C33" s="153">
        <f>C16-C32</f>
        <v>0</v>
      </c>
      <c r="D33" s="153">
        <f>D16-D32</f>
        <v>44800</v>
      </c>
      <c r="E33" s="31"/>
      <c r="F33" s="32"/>
    </row>
    <row r="34" spans="1:6" x14ac:dyDescent="0.2">
      <c r="A34" s="181"/>
      <c r="B34" s="181"/>
      <c r="C34" s="181"/>
      <c r="D34" s="181"/>
      <c r="E34" s="181"/>
      <c r="F34" s="181"/>
    </row>
    <row r="35" spans="1:6" ht="18" customHeight="1" x14ac:dyDescent="0.2">
      <c r="A35" s="182"/>
      <c r="B35" s="183" t="s">
        <v>224</v>
      </c>
      <c r="C35" s="183"/>
      <c r="D35" s="183"/>
      <c r="E35" s="183"/>
      <c r="F35" s="183"/>
    </row>
    <row r="36" spans="1:6" ht="17.25" customHeight="1" x14ac:dyDescent="0.2">
      <c r="A36" s="182"/>
      <c r="B36" s="183"/>
      <c r="C36" s="183"/>
      <c r="D36" s="183"/>
      <c r="E36" s="183"/>
      <c r="F36" s="183"/>
    </row>
  </sheetData>
  <mergeCells count="13">
    <mergeCell ref="A17:B17"/>
    <mergeCell ref="A2:F2"/>
    <mergeCell ref="A5:F5"/>
    <mergeCell ref="A6:B6"/>
    <mergeCell ref="A7:B7"/>
    <mergeCell ref="A16:B16"/>
    <mergeCell ref="B4:F4"/>
    <mergeCell ref="A32:B32"/>
    <mergeCell ref="A33:B33"/>
    <mergeCell ref="A34:F34"/>
    <mergeCell ref="A35:A36"/>
    <mergeCell ref="B35:F35"/>
    <mergeCell ref="B36:F36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O41"/>
  <sheetViews>
    <sheetView view="pageBreakPreview" topLeftCell="A26" zoomScale="96" zoomScaleNormal="100" zoomScaleSheetLayoutView="96" workbookViewId="0">
      <selection activeCell="J27" sqref="J27"/>
    </sheetView>
  </sheetViews>
  <sheetFormatPr defaultColWidth="9" defaultRowHeight="13.2" x14ac:dyDescent="0.2"/>
  <cols>
    <col min="1" max="1" width="1.6640625" style="1" customWidth="1"/>
    <col min="2" max="2" width="3.6640625" style="1" customWidth="1"/>
    <col min="3" max="3" width="1.6640625" style="1" customWidth="1"/>
    <col min="4" max="4" width="18.6640625" style="1" customWidth="1"/>
    <col min="5" max="5" width="14.33203125" style="1" bestFit="1" customWidth="1"/>
    <col min="6" max="6" width="35.33203125" style="1" customWidth="1"/>
    <col min="7" max="9" width="20.77734375" style="1" customWidth="1"/>
    <col min="10" max="10" width="5.109375" style="1" customWidth="1"/>
    <col min="11" max="11" width="4.109375" style="1" customWidth="1"/>
    <col min="12" max="16384" width="9" style="1"/>
  </cols>
  <sheetData>
    <row r="1" spans="1:15" ht="21" x14ac:dyDescent="0.2">
      <c r="A1" s="80"/>
      <c r="B1" s="2"/>
      <c r="C1" s="2"/>
      <c r="D1" s="196" t="s">
        <v>132</v>
      </c>
      <c r="E1" s="196"/>
      <c r="F1" s="196"/>
      <c r="G1" s="196"/>
      <c r="H1" s="196"/>
      <c r="I1" s="196"/>
      <c r="J1" s="196"/>
      <c r="K1" s="2"/>
    </row>
    <row r="2" spans="1:15" x14ac:dyDescent="0.2">
      <c r="A2" s="2"/>
      <c r="B2" s="189" t="s">
        <v>203</v>
      </c>
      <c r="C2" s="197"/>
      <c r="D2" s="197"/>
      <c r="E2" s="197"/>
      <c r="F2" s="197"/>
      <c r="G2" s="197"/>
      <c r="H2" s="144"/>
      <c r="I2" s="144"/>
      <c r="J2" s="134"/>
      <c r="K2" s="2"/>
    </row>
    <row r="3" spans="1:15" x14ac:dyDescent="0.2">
      <c r="A3" s="2"/>
      <c r="B3" s="2"/>
      <c r="C3" s="2"/>
      <c r="D3" s="134"/>
      <c r="E3" s="134"/>
      <c r="F3" s="134"/>
      <c r="G3" s="134"/>
      <c r="H3" s="134"/>
      <c r="I3" s="134"/>
      <c r="J3" s="134"/>
      <c r="K3" s="2"/>
    </row>
    <row r="4" spans="1:15" x14ac:dyDescent="0.2">
      <c r="A4" s="193" t="s">
        <v>68</v>
      </c>
      <c r="B4" s="193"/>
      <c r="C4" s="193"/>
      <c r="D4" s="193"/>
      <c r="E4" s="16"/>
      <c r="F4" s="2"/>
      <c r="G4" s="2"/>
      <c r="H4" s="2"/>
      <c r="I4" s="2"/>
      <c r="J4" s="134" t="s">
        <v>16</v>
      </c>
      <c r="K4" s="2"/>
    </row>
    <row r="5" spans="1:15" ht="30" customHeight="1" x14ac:dyDescent="0.2">
      <c r="A5" s="194" t="s">
        <v>17</v>
      </c>
      <c r="B5" s="184"/>
      <c r="C5" s="184"/>
      <c r="D5" s="178"/>
      <c r="E5" s="195" t="s">
        <v>18</v>
      </c>
      <c r="F5" s="178"/>
      <c r="G5" s="7" t="s">
        <v>19</v>
      </c>
      <c r="H5" s="7" t="s">
        <v>200</v>
      </c>
      <c r="I5" s="7" t="s">
        <v>199</v>
      </c>
      <c r="J5" s="7" t="s">
        <v>20</v>
      </c>
      <c r="K5" s="2"/>
    </row>
    <row r="6" spans="1:15" ht="30" customHeight="1" x14ac:dyDescent="0.2">
      <c r="A6" s="8" t="s">
        <v>21</v>
      </c>
      <c r="B6" s="145">
        <v>1</v>
      </c>
      <c r="C6" s="136" t="s">
        <v>109</v>
      </c>
      <c r="D6" s="13" t="s">
        <v>204</v>
      </c>
      <c r="E6" s="198" t="s">
        <v>205</v>
      </c>
      <c r="F6" s="199"/>
      <c r="G6" s="24">
        <v>73920</v>
      </c>
      <c r="H6" s="24">
        <v>0</v>
      </c>
      <c r="I6" s="24">
        <f>G6-H6</f>
        <v>73920</v>
      </c>
      <c r="J6" s="33"/>
      <c r="K6" s="2"/>
    </row>
    <row r="7" spans="1:15" ht="30" customHeight="1" x14ac:dyDescent="0.2">
      <c r="A7" s="8" t="s">
        <v>21</v>
      </c>
      <c r="B7" s="135">
        <v>7</v>
      </c>
      <c r="C7" s="136" t="s">
        <v>109</v>
      </c>
      <c r="D7" s="22" t="s">
        <v>192</v>
      </c>
      <c r="E7" s="191" t="s">
        <v>193</v>
      </c>
      <c r="F7" s="192"/>
      <c r="G7" s="24">
        <v>300000</v>
      </c>
      <c r="H7" s="24">
        <v>300000</v>
      </c>
      <c r="I7" s="24">
        <f>G7-H7</f>
        <v>0</v>
      </c>
      <c r="J7" s="13"/>
      <c r="K7" s="2"/>
    </row>
    <row r="8" spans="1:15" ht="30" hidden="1" customHeight="1" x14ac:dyDescent="0.2">
      <c r="A8" s="8" t="s">
        <v>21</v>
      </c>
      <c r="B8" s="135"/>
      <c r="C8" s="136" t="s">
        <v>109</v>
      </c>
      <c r="D8" s="13"/>
      <c r="E8" s="191"/>
      <c r="F8" s="192"/>
      <c r="G8" s="24"/>
      <c r="H8" s="24"/>
      <c r="I8" s="24">
        <f t="shared" ref="I8:I10" si="0">G8-H8</f>
        <v>0</v>
      </c>
      <c r="J8" s="13"/>
      <c r="K8" s="2"/>
    </row>
    <row r="9" spans="1:15" ht="30" hidden="1" customHeight="1" x14ac:dyDescent="0.2">
      <c r="A9" s="8" t="s">
        <v>21</v>
      </c>
      <c r="B9" s="135"/>
      <c r="C9" s="136" t="s">
        <v>109</v>
      </c>
      <c r="D9" s="13"/>
      <c r="E9" s="191"/>
      <c r="F9" s="192"/>
      <c r="G9" s="24"/>
      <c r="H9" s="24"/>
      <c r="I9" s="24">
        <f t="shared" si="0"/>
        <v>0</v>
      </c>
      <c r="J9" s="13"/>
      <c r="K9" s="2"/>
    </row>
    <row r="10" spans="1:15" ht="30" hidden="1" customHeight="1" x14ac:dyDescent="0.2">
      <c r="A10" s="8" t="s">
        <v>21</v>
      </c>
      <c r="B10" s="135"/>
      <c r="C10" s="136" t="s">
        <v>109</v>
      </c>
      <c r="D10" s="13"/>
      <c r="E10" s="191"/>
      <c r="F10" s="192"/>
      <c r="G10" s="24"/>
      <c r="H10" s="24"/>
      <c r="I10" s="24">
        <f t="shared" si="0"/>
        <v>0</v>
      </c>
      <c r="J10" s="13"/>
      <c r="K10" s="2"/>
    </row>
    <row r="11" spans="1:15" ht="30" customHeight="1" x14ac:dyDescent="0.2">
      <c r="A11" s="194" t="s">
        <v>22</v>
      </c>
      <c r="B11" s="184"/>
      <c r="C11" s="184"/>
      <c r="D11" s="184"/>
      <c r="E11" s="184"/>
      <c r="F11" s="178"/>
      <c r="G11" s="24">
        <f>SUM(G6:G10)</f>
        <v>373920</v>
      </c>
      <c r="H11" s="24">
        <f>SUM(H6:H10)</f>
        <v>300000</v>
      </c>
      <c r="I11" s="24">
        <f>G11-H11</f>
        <v>73920</v>
      </c>
      <c r="J11" s="13"/>
      <c r="K11" s="2"/>
      <c r="O11" s="137"/>
    </row>
    <row r="12" spans="1:15" ht="13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5" ht="13.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5" ht="13.5" customHeight="1" x14ac:dyDescent="0.2">
      <c r="A14" s="2"/>
      <c r="B14" s="2"/>
      <c r="C14" s="2"/>
      <c r="D14" s="196"/>
      <c r="E14" s="196"/>
      <c r="F14" s="196"/>
      <c r="G14" s="196"/>
      <c r="H14" s="196"/>
      <c r="I14" s="196"/>
      <c r="J14" s="196"/>
      <c r="K14" s="2"/>
    </row>
    <row r="15" spans="1:15" ht="19.5" customHeight="1" x14ac:dyDescent="0.2">
      <c r="A15" s="193" t="s">
        <v>69</v>
      </c>
      <c r="B15" s="193"/>
      <c r="C15" s="193"/>
      <c r="D15" s="193"/>
      <c r="E15" s="2"/>
      <c r="F15" s="2"/>
      <c r="G15" s="2"/>
      <c r="H15" s="2"/>
      <c r="I15" s="2"/>
      <c r="J15" s="134" t="s">
        <v>16</v>
      </c>
      <c r="K15" s="2"/>
    </row>
    <row r="16" spans="1:15" ht="30" customHeight="1" x14ac:dyDescent="0.2">
      <c r="A16" s="194" t="s">
        <v>17</v>
      </c>
      <c r="B16" s="184"/>
      <c r="C16" s="184"/>
      <c r="D16" s="178"/>
      <c r="E16" s="7" t="s">
        <v>23</v>
      </c>
      <c r="F16" s="7" t="s">
        <v>24</v>
      </c>
      <c r="G16" s="7" t="s">
        <v>19</v>
      </c>
      <c r="H16" s="7" t="s">
        <v>200</v>
      </c>
      <c r="I16" s="7" t="s">
        <v>199</v>
      </c>
      <c r="J16" s="7" t="s">
        <v>20</v>
      </c>
      <c r="K16" s="2"/>
    </row>
    <row r="17" spans="1:11" ht="30" customHeight="1" x14ac:dyDescent="0.2">
      <c r="A17" s="25" t="s">
        <v>21</v>
      </c>
      <c r="B17" s="16">
        <v>1</v>
      </c>
      <c r="C17" s="2" t="s">
        <v>109</v>
      </c>
      <c r="D17" s="10" t="s">
        <v>194</v>
      </c>
      <c r="E17" s="13" t="s">
        <v>195</v>
      </c>
      <c r="F17" s="13" t="s">
        <v>226</v>
      </c>
      <c r="G17" s="18">
        <v>168000</v>
      </c>
      <c r="H17" s="24">
        <v>157600</v>
      </c>
      <c r="I17" s="24">
        <f>G17-H17</f>
        <v>10400</v>
      </c>
      <c r="J17" s="147">
        <v>1</v>
      </c>
      <c r="K17" s="2"/>
    </row>
    <row r="18" spans="1:11" ht="30" customHeight="1" x14ac:dyDescent="0.2">
      <c r="A18" s="12"/>
      <c r="B18" s="136"/>
      <c r="C18" s="136"/>
      <c r="D18" s="13"/>
      <c r="E18" s="136"/>
      <c r="F18" s="21" t="s">
        <v>25</v>
      </c>
      <c r="G18" s="26">
        <f>SUM(G17:G17)</f>
        <v>168000</v>
      </c>
      <c r="H18" s="24">
        <v>157600</v>
      </c>
      <c r="I18" s="24">
        <f t="shared" ref="I18" si="1">G18-H18</f>
        <v>10400</v>
      </c>
      <c r="J18" s="13"/>
      <c r="K18" s="2"/>
    </row>
    <row r="19" spans="1:11" ht="41.25" hidden="1" customHeight="1" x14ac:dyDescent="0.2">
      <c r="A19" s="25"/>
      <c r="B19" s="16"/>
      <c r="C19" s="2"/>
      <c r="D19" s="139"/>
      <c r="E19" s="13"/>
      <c r="F19" s="140"/>
      <c r="G19" s="133"/>
      <c r="H19" s="24">
        <v>1</v>
      </c>
      <c r="I19" s="24">
        <f t="shared" ref="I19:I23" si="2">G19-H19</f>
        <v>-1</v>
      </c>
      <c r="J19" s="122"/>
      <c r="K19" s="2"/>
    </row>
    <row r="20" spans="1:11" ht="36" hidden="1" customHeight="1" x14ac:dyDescent="0.2">
      <c r="A20" s="11"/>
      <c r="B20" s="2"/>
      <c r="C20" s="2"/>
      <c r="D20" s="10"/>
      <c r="E20" s="13"/>
      <c r="F20" s="140"/>
      <c r="G20" s="133"/>
      <c r="H20" s="24">
        <v>2</v>
      </c>
      <c r="I20" s="24">
        <f t="shared" si="2"/>
        <v>-2</v>
      </c>
      <c r="J20" s="122"/>
      <c r="K20" s="2"/>
    </row>
    <row r="21" spans="1:11" ht="30" hidden="1" customHeight="1" x14ac:dyDescent="0.2">
      <c r="A21" s="11"/>
      <c r="B21" s="2"/>
      <c r="C21" s="2"/>
      <c r="D21" s="10"/>
      <c r="E21" s="13"/>
      <c r="F21" s="140"/>
      <c r="G21" s="133"/>
      <c r="H21" s="24">
        <v>3</v>
      </c>
      <c r="I21" s="24">
        <f t="shared" si="2"/>
        <v>-3</v>
      </c>
      <c r="J21" s="141"/>
      <c r="K21" s="2"/>
    </row>
    <row r="22" spans="1:11" ht="30" hidden="1" customHeight="1" x14ac:dyDescent="0.2">
      <c r="A22" s="12"/>
      <c r="B22" s="136"/>
      <c r="C22" s="136"/>
      <c r="D22" s="13"/>
      <c r="E22" s="136"/>
      <c r="F22" s="13"/>
      <c r="G22" s="18"/>
      <c r="H22" s="24">
        <v>4</v>
      </c>
      <c r="I22" s="24">
        <f t="shared" si="2"/>
        <v>-4</v>
      </c>
      <c r="J22" s="13"/>
      <c r="K22" s="2"/>
    </row>
    <row r="23" spans="1:11" ht="74.25" customHeight="1" x14ac:dyDescent="0.2">
      <c r="A23" s="25" t="s">
        <v>21</v>
      </c>
      <c r="B23" s="16">
        <v>2</v>
      </c>
      <c r="C23" s="2" t="s">
        <v>109</v>
      </c>
      <c r="D23" s="10" t="s">
        <v>196</v>
      </c>
      <c r="E23" s="13" t="s">
        <v>197</v>
      </c>
      <c r="F23" s="13" t="s">
        <v>206</v>
      </c>
      <c r="G23" s="18">
        <v>40000</v>
      </c>
      <c r="H23" s="24">
        <v>40000</v>
      </c>
      <c r="I23" s="24">
        <f t="shared" si="2"/>
        <v>0</v>
      </c>
      <c r="J23" s="147">
        <v>1</v>
      </c>
      <c r="K23" s="2"/>
    </row>
    <row r="24" spans="1:11" ht="74.25" customHeight="1" x14ac:dyDescent="0.2">
      <c r="A24" s="25"/>
      <c r="B24" s="16"/>
      <c r="C24" s="2"/>
      <c r="D24" s="10"/>
      <c r="E24" s="13" t="s">
        <v>197</v>
      </c>
      <c r="F24" s="13" t="s">
        <v>207</v>
      </c>
      <c r="G24" s="18">
        <v>24000</v>
      </c>
      <c r="H24" s="24">
        <v>24000</v>
      </c>
      <c r="I24" s="24">
        <f t="shared" ref="I24:I25" si="3">G24-H24</f>
        <v>0</v>
      </c>
      <c r="J24" s="147">
        <v>1</v>
      </c>
      <c r="K24" s="2"/>
    </row>
    <row r="25" spans="1:11" ht="74.25" customHeight="1" x14ac:dyDescent="0.2">
      <c r="A25" s="25"/>
      <c r="B25" s="16"/>
      <c r="C25" s="2"/>
      <c r="D25" s="10"/>
      <c r="E25" s="13" t="s">
        <v>197</v>
      </c>
      <c r="F25" s="13" t="s">
        <v>208</v>
      </c>
      <c r="G25" s="18">
        <v>9000</v>
      </c>
      <c r="H25" s="24">
        <v>3600</v>
      </c>
      <c r="I25" s="24">
        <f t="shared" si="3"/>
        <v>5400</v>
      </c>
      <c r="J25" s="147">
        <v>1</v>
      </c>
      <c r="K25" s="2"/>
    </row>
    <row r="26" spans="1:11" ht="30" customHeight="1" x14ac:dyDescent="0.2">
      <c r="A26" s="12"/>
      <c r="B26" s="136"/>
      <c r="C26" s="136"/>
      <c r="D26" s="13"/>
      <c r="E26" s="136"/>
      <c r="F26" s="13" t="s">
        <v>25</v>
      </c>
      <c r="G26" s="18">
        <f>SUM(G23:G25)</f>
        <v>73000</v>
      </c>
      <c r="H26" s="18">
        <f>SUM(H23:H25)</f>
        <v>67600</v>
      </c>
      <c r="I26" s="24">
        <f t="shared" ref="I26:I33" si="4">G26-H26</f>
        <v>5400</v>
      </c>
      <c r="J26" s="13"/>
      <c r="K26" s="2"/>
    </row>
    <row r="27" spans="1:11" ht="74.25" customHeight="1" x14ac:dyDescent="0.2">
      <c r="A27" s="25" t="s">
        <v>21</v>
      </c>
      <c r="B27" s="16">
        <v>10</v>
      </c>
      <c r="C27" s="2" t="s">
        <v>109</v>
      </c>
      <c r="D27" s="10" t="s">
        <v>198</v>
      </c>
      <c r="E27" s="13" t="s">
        <v>209</v>
      </c>
      <c r="F27" s="138" t="s">
        <v>210</v>
      </c>
      <c r="G27" s="18">
        <v>15000</v>
      </c>
      <c r="H27" s="24">
        <v>15000</v>
      </c>
      <c r="I27" s="24">
        <f t="shared" si="4"/>
        <v>0</v>
      </c>
      <c r="J27" s="147">
        <v>2</v>
      </c>
      <c r="K27" s="2"/>
    </row>
    <row r="28" spans="1:11" ht="74.25" customHeight="1" x14ac:dyDescent="0.2">
      <c r="A28" s="25"/>
      <c r="B28" s="16"/>
      <c r="C28" s="2"/>
      <c r="D28" s="10"/>
      <c r="E28" s="13" t="s">
        <v>209</v>
      </c>
      <c r="F28" s="138" t="s">
        <v>211</v>
      </c>
      <c r="G28" s="18">
        <v>15000</v>
      </c>
      <c r="H28" s="24">
        <v>15000</v>
      </c>
      <c r="I28" s="24">
        <f t="shared" si="4"/>
        <v>0</v>
      </c>
      <c r="J28" s="147">
        <v>3</v>
      </c>
      <c r="K28" s="2"/>
    </row>
    <row r="29" spans="1:11" ht="30" customHeight="1" x14ac:dyDescent="0.2">
      <c r="A29" s="12"/>
      <c r="B29" s="136"/>
      <c r="C29" s="136"/>
      <c r="D29" s="13"/>
      <c r="E29" s="136"/>
      <c r="F29" s="13" t="s">
        <v>25</v>
      </c>
      <c r="G29" s="18">
        <f>SUM(G27:G28)</f>
        <v>30000</v>
      </c>
      <c r="H29" s="18">
        <f>SUM(H27:H28)</f>
        <v>30000</v>
      </c>
      <c r="I29" s="24">
        <f t="shared" si="4"/>
        <v>0</v>
      </c>
      <c r="J29" s="13"/>
      <c r="K29" s="2"/>
    </row>
    <row r="30" spans="1:11" ht="74.25" customHeight="1" x14ac:dyDescent="0.2">
      <c r="A30" s="11" t="s">
        <v>212</v>
      </c>
      <c r="B30" s="16">
        <v>13</v>
      </c>
      <c r="C30" s="2" t="s">
        <v>109</v>
      </c>
      <c r="D30" s="139" t="s">
        <v>14</v>
      </c>
      <c r="E30" s="13" t="s">
        <v>213</v>
      </c>
      <c r="F30" s="138" t="s">
        <v>214</v>
      </c>
      <c r="G30" s="18">
        <v>73920</v>
      </c>
      <c r="H30" s="24">
        <v>0</v>
      </c>
      <c r="I30" s="24">
        <f t="shared" si="4"/>
        <v>73920</v>
      </c>
      <c r="J30" s="147"/>
      <c r="K30" s="2"/>
    </row>
    <row r="31" spans="1:11" ht="30" customHeight="1" x14ac:dyDescent="0.2">
      <c r="A31" s="12"/>
      <c r="B31" s="136"/>
      <c r="C31" s="136"/>
      <c r="D31" s="13"/>
      <c r="E31" s="136"/>
      <c r="F31" s="13" t="s">
        <v>25</v>
      </c>
      <c r="G31" s="18">
        <v>73920</v>
      </c>
      <c r="H31" s="24">
        <v>0</v>
      </c>
      <c r="I31" s="24">
        <f t="shared" si="4"/>
        <v>73920</v>
      </c>
      <c r="J31" s="13"/>
      <c r="K31" s="2"/>
    </row>
    <row r="32" spans="1:11" ht="30" customHeight="1" x14ac:dyDescent="0.2">
      <c r="A32" s="25" t="s">
        <v>21</v>
      </c>
      <c r="B32" s="16">
        <v>14</v>
      </c>
      <c r="C32" s="2" t="s">
        <v>109</v>
      </c>
      <c r="D32" s="10" t="s">
        <v>15</v>
      </c>
      <c r="E32" s="13" t="s">
        <v>15</v>
      </c>
      <c r="F32" s="143"/>
      <c r="G32" s="18">
        <v>29000</v>
      </c>
      <c r="H32" s="24"/>
      <c r="I32" s="24">
        <f t="shared" si="4"/>
        <v>29000</v>
      </c>
      <c r="J32" s="13"/>
      <c r="K32" s="2"/>
    </row>
    <row r="33" spans="1:11" ht="30" customHeight="1" x14ac:dyDescent="0.2">
      <c r="A33" s="12"/>
      <c r="B33" s="136"/>
      <c r="C33" s="136"/>
      <c r="D33" s="13"/>
      <c r="E33" s="136"/>
      <c r="F33" s="13" t="s">
        <v>25</v>
      </c>
      <c r="G33" s="18">
        <f>SUM(G32:G32)</f>
        <v>29000</v>
      </c>
      <c r="H33" s="24">
        <v>0</v>
      </c>
      <c r="I33" s="24">
        <f t="shared" si="4"/>
        <v>29000</v>
      </c>
      <c r="J33" s="13"/>
      <c r="K33" s="2"/>
    </row>
    <row r="34" spans="1:11" ht="30" customHeight="1" x14ac:dyDescent="0.2">
      <c r="A34" s="12"/>
      <c r="B34" s="136"/>
      <c r="C34" s="136"/>
      <c r="D34" s="136"/>
      <c r="E34" s="136"/>
      <c r="F34" s="13" t="s">
        <v>26</v>
      </c>
      <c r="G34" s="18">
        <f>SUM(G33,G29,G22,G18,G26,G31)</f>
        <v>373920</v>
      </c>
      <c r="H34" s="18">
        <f>SUM(H18+H26+H29+H31+H33)</f>
        <v>255200</v>
      </c>
      <c r="I34" s="24">
        <f>G34-H34</f>
        <v>118720</v>
      </c>
      <c r="J34" s="13"/>
      <c r="K34" s="2"/>
    </row>
    <row r="35" spans="1:11" ht="19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9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9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9.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9.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9.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9.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14">
    <mergeCell ref="E8:F8"/>
    <mergeCell ref="E9:F9"/>
    <mergeCell ref="E10:F10"/>
    <mergeCell ref="A16:D16"/>
    <mergeCell ref="A11:F11"/>
    <mergeCell ref="A15:D15"/>
    <mergeCell ref="D14:J14"/>
    <mergeCell ref="E7:F7"/>
    <mergeCell ref="A4:D4"/>
    <mergeCell ref="A5:D5"/>
    <mergeCell ref="E5:F5"/>
    <mergeCell ref="D1:J1"/>
    <mergeCell ref="B2:G2"/>
    <mergeCell ref="E6:F6"/>
  </mergeCells>
  <phoneticPr fontId="2"/>
  <hyperlinks>
    <hyperlink ref="J17" r:id="rId1" display="..\siryoh\ryoushu\kaijyou.pdf" xr:uid="{D01BCFDE-DCE6-498A-9664-E9C14C03D214}"/>
    <hyperlink ref="J27" r:id="rId2" display="..\siryoh\ryoushu\sesami.pdf" xr:uid="{8B6DA93D-E452-45E5-9513-57C7A76CAFAD}"/>
    <hyperlink ref="J28" r:id="rId3" display="..\siryoh\ryoushu\_entakuya.pdf" xr:uid="{7E09FA64-AE08-48DB-BB92-28EEE0D15B45}"/>
    <hyperlink ref="J23" r:id="rId4" display="..\siryoh\ryoushu\kaijyou.pdf" xr:uid="{3ED3AB1C-00D6-4DD2-A5E9-8229D6778A14}"/>
    <hyperlink ref="J24" r:id="rId5" display="..\siryoh\ryoushu\kaijyou.pdf" xr:uid="{7600145B-BEB3-4228-B825-933FBA34426E}"/>
    <hyperlink ref="J25" r:id="rId6" display="..\siryoh\ryoushu\kaijyou.pdf" xr:uid="{F1A3EF0C-1255-47BA-A55C-B048A467EEDC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61" orientation="portrait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H36"/>
  <sheetViews>
    <sheetView view="pageBreakPreview" topLeftCell="A7" zoomScaleNormal="100" zoomScaleSheetLayoutView="100" workbookViewId="0">
      <selection activeCell="C21" sqref="C21"/>
    </sheetView>
  </sheetViews>
  <sheetFormatPr defaultColWidth="9" defaultRowHeight="13.2" x14ac:dyDescent="0.2"/>
  <cols>
    <col min="1" max="1" width="13" style="101" bestFit="1" customWidth="1"/>
    <col min="2" max="2" width="13.77734375" style="101" customWidth="1"/>
    <col min="3" max="3" width="30.77734375" style="101" customWidth="1"/>
    <col min="4" max="4" width="10.6640625" style="101" customWidth="1"/>
    <col min="5" max="5" width="7.88671875" style="101" bestFit="1" customWidth="1"/>
    <col min="6" max="6" width="6.88671875" style="101" bestFit="1" customWidth="1"/>
    <col min="7" max="7" width="56" style="101" bestFit="1" customWidth="1"/>
    <col min="8" max="16384" width="9" style="101"/>
  </cols>
  <sheetData>
    <row r="1" spans="1:8" x14ac:dyDescent="0.2">
      <c r="A1" s="202" t="s">
        <v>171</v>
      </c>
      <c r="B1" s="202"/>
      <c r="C1" s="202"/>
      <c r="D1" s="202"/>
      <c r="E1" s="202"/>
      <c r="F1" s="202"/>
      <c r="G1" s="202"/>
    </row>
    <row r="2" spans="1:8" x14ac:dyDescent="0.2">
      <c r="A2" s="54"/>
      <c r="B2" s="54"/>
      <c r="C2" s="54"/>
      <c r="D2" s="54"/>
      <c r="E2" s="54"/>
      <c r="F2" s="54"/>
      <c r="G2" s="54"/>
      <c r="H2" s="54"/>
    </row>
    <row r="3" spans="1:8" ht="20.100000000000001" customHeight="1" x14ac:dyDescent="0.2">
      <c r="A3" s="203" t="s">
        <v>46</v>
      </c>
      <c r="B3" s="203"/>
      <c r="C3" s="203"/>
      <c r="D3" s="203"/>
      <c r="E3" s="203"/>
      <c r="F3" s="203"/>
      <c r="G3" s="203"/>
    </row>
    <row r="4" spans="1:8" ht="20.100000000000001" customHeight="1" x14ac:dyDescent="0.2">
      <c r="A4" s="181" t="s">
        <v>231</v>
      </c>
      <c r="B4" s="204"/>
      <c r="C4" s="204"/>
      <c r="D4" s="204"/>
      <c r="E4" s="204"/>
      <c r="F4" s="204"/>
      <c r="G4" s="204"/>
    </row>
    <row r="5" spans="1:8" ht="20.100000000000001" customHeight="1" x14ac:dyDescent="0.2">
      <c r="A5" s="54"/>
      <c r="B5" s="54"/>
      <c r="C5" s="54"/>
      <c r="D5" s="54"/>
      <c r="E5" s="54"/>
      <c r="F5" s="54"/>
      <c r="G5" s="54"/>
      <c r="H5" s="54"/>
    </row>
    <row r="6" spans="1:8" ht="20.100000000000001" customHeight="1" x14ac:dyDescent="0.2">
      <c r="A6" s="205" t="s">
        <v>16</v>
      </c>
      <c r="B6" s="205"/>
      <c r="C6" s="205"/>
      <c r="D6" s="205"/>
      <c r="E6" s="205"/>
      <c r="F6" s="205"/>
      <c r="G6" s="205"/>
    </row>
    <row r="7" spans="1:8" ht="20.100000000000001" customHeight="1" x14ac:dyDescent="0.2">
      <c r="A7" s="102" t="s">
        <v>107</v>
      </c>
      <c r="B7" s="103" t="s">
        <v>47</v>
      </c>
      <c r="C7" s="102" t="s">
        <v>105</v>
      </c>
      <c r="D7" s="104" t="s">
        <v>48</v>
      </c>
      <c r="E7" s="104" t="s">
        <v>49</v>
      </c>
      <c r="F7" s="104" t="s">
        <v>50</v>
      </c>
      <c r="G7" s="104" t="s">
        <v>51</v>
      </c>
    </row>
    <row r="8" spans="1:8" ht="20.100000000000001" customHeight="1" x14ac:dyDescent="0.2">
      <c r="A8" s="200" t="s">
        <v>75</v>
      </c>
      <c r="B8" s="201"/>
      <c r="C8" s="103"/>
      <c r="D8" s="79"/>
      <c r="E8" s="79"/>
      <c r="F8" s="79"/>
      <c r="G8" s="106"/>
    </row>
    <row r="9" spans="1:8" ht="20.100000000000001" customHeight="1" x14ac:dyDescent="0.2">
      <c r="A9" s="11" t="s">
        <v>227</v>
      </c>
      <c r="B9" s="108"/>
      <c r="C9" s="10" t="s">
        <v>242</v>
      </c>
      <c r="D9" s="110">
        <v>73920</v>
      </c>
      <c r="E9" s="110">
        <v>0</v>
      </c>
      <c r="F9" s="110">
        <f>D9-E9</f>
        <v>73920</v>
      </c>
      <c r="G9" s="10" t="s">
        <v>239</v>
      </c>
    </row>
    <row r="10" spans="1:8" ht="20.100000000000001" customHeight="1" x14ac:dyDescent="0.2">
      <c r="A10" s="107"/>
      <c r="B10" s="108"/>
      <c r="C10" s="109"/>
      <c r="D10" s="110"/>
      <c r="E10" s="110"/>
      <c r="F10" s="110">
        <f>D10-E10</f>
        <v>0</v>
      </c>
      <c r="G10" s="109"/>
    </row>
    <row r="11" spans="1:8" ht="20.100000000000001" customHeight="1" x14ac:dyDescent="0.2">
      <c r="A11" s="107"/>
      <c r="B11" s="108"/>
      <c r="C11" s="109"/>
      <c r="D11" s="110"/>
      <c r="E11" s="110"/>
      <c r="F11" s="110">
        <f>D11-E11</f>
        <v>0</v>
      </c>
      <c r="G11" s="109"/>
    </row>
    <row r="12" spans="1:8" ht="20.100000000000001" customHeight="1" x14ac:dyDescent="0.2">
      <c r="A12" s="107"/>
      <c r="B12" s="108"/>
      <c r="C12" s="109"/>
      <c r="D12" s="110"/>
      <c r="E12" s="110"/>
      <c r="F12" s="110">
        <f>D12-E12</f>
        <v>0</v>
      </c>
      <c r="G12" s="109"/>
    </row>
    <row r="13" spans="1:8" ht="20.100000000000001" customHeight="1" x14ac:dyDescent="0.2">
      <c r="A13" s="107"/>
      <c r="B13" s="108"/>
      <c r="C13" s="109"/>
      <c r="D13" s="110"/>
      <c r="E13" s="110"/>
      <c r="F13" s="110">
        <f>D13-E13</f>
        <v>0</v>
      </c>
      <c r="G13" s="106"/>
    </row>
    <row r="14" spans="1:8" ht="20.100000000000001" customHeight="1" x14ac:dyDescent="0.2">
      <c r="A14" s="200" t="s">
        <v>60</v>
      </c>
      <c r="B14" s="201"/>
      <c r="C14" s="105"/>
      <c r="D14" s="111"/>
      <c r="E14" s="111"/>
      <c r="F14" s="111"/>
      <c r="G14" s="79"/>
    </row>
    <row r="15" spans="1:8" ht="26.4" x14ac:dyDescent="0.2">
      <c r="A15" s="19" t="s">
        <v>194</v>
      </c>
      <c r="B15" s="154" t="s">
        <v>195</v>
      </c>
      <c r="C15" s="155" t="s">
        <v>240</v>
      </c>
      <c r="D15" s="156">
        <v>168000</v>
      </c>
      <c r="E15" s="156">
        <v>157600</v>
      </c>
      <c r="F15" s="156">
        <f t="shared" ref="F15:F17" si="0">D15-E15</f>
        <v>10400</v>
      </c>
      <c r="G15" s="157" t="s">
        <v>228</v>
      </c>
    </row>
    <row r="16" spans="1:8" x14ac:dyDescent="0.2">
      <c r="A16" s="11" t="s">
        <v>196</v>
      </c>
      <c r="B16" s="128" t="s">
        <v>201</v>
      </c>
      <c r="C16" s="129" t="s">
        <v>225</v>
      </c>
      <c r="D16" s="110">
        <v>9000</v>
      </c>
      <c r="E16" s="110">
        <v>3600</v>
      </c>
      <c r="F16" s="110">
        <f t="shared" si="0"/>
        <v>5400</v>
      </c>
      <c r="G16" s="30" t="s">
        <v>228</v>
      </c>
    </row>
    <row r="17" spans="1:7" ht="20.100000000000001" customHeight="1" x14ac:dyDescent="0.2">
      <c r="A17" s="11" t="s">
        <v>230</v>
      </c>
      <c r="B17" s="128" t="s">
        <v>229</v>
      </c>
      <c r="C17" s="10" t="s">
        <v>241</v>
      </c>
      <c r="D17" s="110">
        <v>73920</v>
      </c>
      <c r="E17" s="110">
        <v>0</v>
      </c>
      <c r="F17" s="110">
        <f t="shared" si="0"/>
        <v>73920</v>
      </c>
      <c r="G17" s="30" t="s">
        <v>239</v>
      </c>
    </row>
    <row r="18" spans="1:7" ht="20.100000000000001" customHeight="1" x14ac:dyDescent="0.2">
      <c r="A18" s="11"/>
      <c r="B18" s="128"/>
      <c r="C18" s="129"/>
      <c r="D18" s="110"/>
      <c r="E18" s="110"/>
      <c r="F18" s="110"/>
      <c r="G18" s="30"/>
    </row>
    <row r="19" spans="1:7" ht="20.100000000000001" customHeight="1" x14ac:dyDescent="0.2">
      <c r="A19" s="11"/>
      <c r="B19" s="128"/>
      <c r="C19" s="10"/>
      <c r="D19" s="110"/>
      <c r="E19" s="110"/>
      <c r="F19" s="110"/>
      <c r="G19" s="30"/>
    </row>
    <row r="20" spans="1:7" ht="20.100000000000001" customHeight="1" x14ac:dyDescent="0.2">
      <c r="A20" s="11"/>
      <c r="B20" s="128"/>
      <c r="C20" s="10"/>
      <c r="D20" s="110"/>
      <c r="E20" s="110"/>
      <c r="F20" s="110"/>
      <c r="G20" s="30"/>
    </row>
    <row r="21" spans="1:7" x14ac:dyDescent="0.2">
      <c r="A21" s="11"/>
      <c r="B21" s="128"/>
      <c r="C21" s="129"/>
      <c r="D21" s="110"/>
      <c r="E21" s="110"/>
      <c r="F21" s="110"/>
      <c r="G21" s="30"/>
    </row>
    <row r="22" spans="1:7" ht="20.100000000000001" customHeight="1" x14ac:dyDescent="0.2">
      <c r="A22" s="11"/>
      <c r="B22" s="128"/>
      <c r="C22" s="10"/>
      <c r="D22" s="110"/>
      <c r="E22" s="110"/>
      <c r="F22" s="110"/>
      <c r="G22" s="30"/>
    </row>
    <row r="23" spans="1:7" ht="20.100000000000001" customHeight="1" x14ac:dyDescent="0.2">
      <c r="A23" s="11"/>
      <c r="B23" s="128"/>
      <c r="C23" s="10"/>
      <c r="D23" s="110"/>
      <c r="E23" s="110"/>
      <c r="F23" s="110"/>
      <c r="G23" s="10"/>
    </row>
    <row r="24" spans="1:7" ht="20.100000000000001" customHeight="1" x14ac:dyDescent="0.2">
      <c r="A24" s="107"/>
      <c r="B24" s="108"/>
      <c r="C24" s="109"/>
      <c r="D24" s="110"/>
      <c r="E24" s="110"/>
      <c r="F24" s="110"/>
      <c r="G24" s="109"/>
    </row>
    <row r="25" spans="1:7" ht="20.100000000000001" customHeight="1" x14ac:dyDescent="0.2">
      <c r="A25" s="107"/>
      <c r="B25" s="108"/>
      <c r="C25" s="109"/>
      <c r="D25" s="110"/>
      <c r="E25" s="110"/>
      <c r="F25" s="110"/>
      <c r="G25" s="109"/>
    </row>
    <row r="26" spans="1:7" ht="20.100000000000001" customHeight="1" x14ac:dyDescent="0.2">
      <c r="A26" s="107"/>
      <c r="B26" s="108"/>
      <c r="C26" s="109"/>
      <c r="D26" s="110"/>
      <c r="E26" s="110"/>
      <c r="F26" s="110"/>
      <c r="G26" s="109"/>
    </row>
    <row r="27" spans="1:7" ht="20.100000000000001" customHeight="1" x14ac:dyDescent="0.2">
      <c r="A27" s="107"/>
      <c r="B27" s="108"/>
      <c r="C27" s="109"/>
      <c r="D27" s="110"/>
      <c r="E27" s="110"/>
      <c r="F27" s="110"/>
      <c r="G27" s="109"/>
    </row>
    <row r="28" spans="1:7" ht="20.100000000000001" customHeight="1" x14ac:dyDescent="0.2">
      <c r="A28" s="107"/>
      <c r="B28" s="108"/>
      <c r="C28" s="109"/>
      <c r="D28" s="110"/>
      <c r="E28" s="110"/>
      <c r="F28" s="110"/>
      <c r="G28" s="109"/>
    </row>
    <row r="29" spans="1:7" ht="20.100000000000001" customHeight="1" x14ac:dyDescent="0.2">
      <c r="A29" s="107"/>
      <c r="B29" s="108"/>
      <c r="C29" s="109"/>
      <c r="D29" s="110"/>
      <c r="E29" s="110"/>
      <c r="F29" s="110"/>
      <c r="G29" s="109"/>
    </row>
    <row r="30" spans="1:7" ht="20.100000000000001" customHeight="1" x14ac:dyDescent="0.2">
      <c r="A30" s="107"/>
      <c r="B30" s="108"/>
      <c r="C30" s="109"/>
      <c r="D30" s="110"/>
      <c r="E30" s="110"/>
      <c r="F30" s="110"/>
      <c r="G30" s="109"/>
    </row>
    <row r="31" spans="1:7" ht="20.100000000000001" customHeight="1" x14ac:dyDescent="0.2">
      <c r="A31" s="107"/>
      <c r="B31" s="108"/>
      <c r="C31" s="109"/>
      <c r="D31" s="110"/>
      <c r="E31" s="110"/>
      <c r="F31" s="110"/>
      <c r="G31" s="109"/>
    </row>
    <row r="32" spans="1:7" ht="20.100000000000001" customHeight="1" x14ac:dyDescent="0.2">
      <c r="A32" s="107"/>
      <c r="B32" s="108"/>
      <c r="C32" s="109"/>
      <c r="D32" s="110"/>
      <c r="E32" s="110"/>
      <c r="F32" s="110"/>
      <c r="G32" s="109"/>
    </row>
    <row r="33" spans="1:8" ht="20.100000000000001" customHeight="1" x14ac:dyDescent="0.2">
      <c r="A33" s="112"/>
      <c r="B33" s="113"/>
      <c r="C33" s="106"/>
      <c r="D33" s="114"/>
      <c r="E33" s="114"/>
      <c r="F33" s="114"/>
      <c r="G33" s="106"/>
    </row>
    <row r="34" spans="1:8" x14ac:dyDescent="0.2">
      <c r="A34" s="54"/>
      <c r="B34" s="54"/>
      <c r="C34" s="54"/>
      <c r="D34" s="54"/>
      <c r="E34" s="54"/>
      <c r="F34" s="54"/>
      <c r="G34" s="54"/>
      <c r="H34" s="54"/>
    </row>
    <row r="35" spans="1:8" x14ac:dyDescent="0.2">
      <c r="A35" s="77" t="s">
        <v>52</v>
      </c>
      <c r="B35" s="54" t="s">
        <v>53</v>
      </c>
      <c r="C35" s="54"/>
      <c r="D35" s="54"/>
      <c r="E35" s="54"/>
      <c r="F35" s="54"/>
      <c r="G35" s="54"/>
      <c r="H35" s="54"/>
    </row>
    <row r="36" spans="1:8" x14ac:dyDescent="0.2">
      <c r="A36" s="77" t="s">
        <v>52</v>
      </c>
      <c r="B36" s="54" t="s">
        <v>54</v>
      </c>
      <c r="C36" s="54"/>
      <c r="D36" s="54"/>
      <c r="E36" s="54"/>
      <c r="F36" s="54"/>
      <c r="G36" s="54"/>
      <c r="H36" s="54"/>
    </row>
  </sheetData>
  <mergeCells count="6">
    <mergeCell ref="A8:B8"/>
    <mergeCell ref="A14:B14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pageSetUpPr fitToPage="1"/>
  </sheetPr>
  <dimension ref="A1:G37"/>
  <sheetViews>
    <sheetView view="pageBreakPreview" topLeftCell="A16" zoomScaleNormal="100" zoomScaleSheetLayoutView="100" workbookViewId="0">
      <selection activeCell="D30" sqref="D30"/>
    </sheetView>
  </sheetViews>
  <sheetFormatPr defaultColWidth="13" defaultRowHeight="13.2" x14ac:dyDescent="0.2"/>
  <cols>
    <col min="1" max="1" width="18.6640625" style="1" customWidth="1"/>
    <col min="2" max="5" width="13.6640625" style="1" customWidth="1"/>
    <col min="6" max="16384" width="13" style="1"/>
  </cols>
  <sheetData>
    <row r="1" spans="1:7" x14ac:dyDescent="0.2">
      <c r="A1" s="3"/>
      <c r="B1" s="3"/>
      <c r="C1" s="3"/>
      <c r="D1" s="3"/>
      <c r="E1" s="3"/>
      <c r="G1" s="4" t="s">
        <v>172</v>
      </c>
    </row>
    <row r="2" spans="1:7" ht="20.100000000000001" customHeight="1" x14ac:dyDescent="0.2">
      <c r="A2" s="206" t="s">
        <v>173</v>
      </c>
      <c r="B2" s="206"/>
      <c r="C2" s="206"/>
      <c r="D2" s="206"/>
      <c r="E2" s="206"/>
      <c r="F2" s="206"/>
    </row>
    <row r="3" spans="1:7" x14ac:dyDescent="0.2">
      <c r="A3" s="3"/>
      <c r="B3" s="3"/>
      <c r="C3" s="3"/>
      <c r="D3" s="3"/>
      <c r="E3" s="3"/>
    </row>
    <row r="4" spans="1:7" x14ac:dyDescent="0.2">
      <c r="A4" s="207" t="s">
        <v>232</v>
      </c>
      <c r="B4" s="207"/>
      <c r="C4" s="207"/>
      <c r="D4" s="207"/>
      <c r="E4" s="207"/>
      <c r="F4" s="207"/>
    </row>
    <row r="5" spans="1:7" x14ac:dyDescent="0.2">
      <c r="A5" s="3"/>
      <c r="B5" s="3"/>
      <c r="C5" s="3"/>
      <c r="D5" s="3"/>
      <c r="E5" s="3"/>
    </row>
    <row r="6" spans="1:7" ht="13.8" thickBot="1" x14ac:dyDescent="0.25">
      <c r="A6" s="2" t="s">
        <v>84</v>
      </c>
      <c r="B6" s="3"/>
      <c r="C6" s="3"/>
      <c r="D6" s="3"/>
      <c r="E6" s="2"/>
      <c r="F6" s="9"/>
      <c r="G6" s="9" t="s">
        <v>16</v>
      </c>
    </row>
    <row r="7" spans="1:7" ht="26.4" x14ac:dyDescent="0.2">
      <c r="A7" s="6" t="s">
        <v>87</v>
      </c>
      <c r="B7" s="44" t="s">
        <v>116</v>
      </c>
      <c r="C7" s="118" t="s">
        <v>186</v>
      </c>
      <c r="D7" s="118" t="s">
        <v>182</v>
      </c>
      <c r="E7" s="45" t="s">
        <v>117</v>
      </c>
      <c r="F7" s="45" t="s">
        <v>118</v>
      </c>
      <c r="G7" s="45" t="s">
        <v>119</v>
      </c>
    </row>
    <row r="8" spans="1:7" ht="20.100000000000001" customHeight="1" x14ac:dyDescent="0.2">
      <c r="A8" s="46" t="s">
        <v>76</v>
      </c>
      <c r="B8" s="56">
        <f>SUM(C8:D8)</f>
        <v>0</v>
      </c>
      <c r="C8" s="43"/>
      <c r="D8" s="43"/>
      <c r="E8" s="115"/>
      <c r="F8" s="116"/>
      <c r="G8" s="115"/>
    </row>
    <row r="9" spans="1:7" ht="20.100000000000001" customHeight="1" x14ac:dyDescent="0.2">
      <c r="A9" s="46" t="s">
        <v>77</v>
      </c>
      <c r="B9" s="56">
        <f>SUM(F9)</f>
        <v>0</v>
      </c>
      <c r="C9" s="115"/>
      <c r="D9" s="115"/>
      <c r="E9" s="115"/>
      <c r="F9" s="43"/>
      <c r="G9" s="115"/>
    </row>
    <row r="10" spans="1:7" ht="20.100000000000001" customHeight="1" x14ac:dyDescent="0.2">
      <c r="A10" s="46" t="s">
        <v>78</v>
      </c>
      <c r="B10" s="56">
        <f>SUM(F10)</f>
        <v>0</v>
      </c>
      <c r="C10" s="115"/>
      <c r="D10" s="115"/>
      <c r="E10" s="115"/>
      <c r="F10" s="43"/>
      <c r="G10" s="115"/>
    </row>
    <row r="11" spans="1:7" ht="20.100000000000001" customHeight="1" x14ac:dyDescent="0.2">
      <c r="A11" s="46" t="s">
        <v>79</v>
      </c>
      <c r="B11" s="56">
        <f>SUM(C11:D11)</f>
        <v>0</v>
      </c>
      <c r="C11" s="43"/>
      <c r="D11" s="43"/>
      <c r="E11" s="115"/>
      <c r="F11" s="115"/>
      <c r="G11" s="115"/>
    </row>
    <row r="12" spans="1:7" ht="20.100000000000001" customHeight="1" x14ac:dyDescent="0.2">
      <c r="A12" s="46" t="s">
        <v>80</v>
      </c>
      <c r="B12" s="56">
        <f>SUM(C12:D12)</f>
        <v>0</v>
      </c>
      <c r="C12" s="43"/>
      <c r="D12" s="43"/>
      <c r="E12" s="115"/>
      <c r="F12" s="115"/>
      <c r="G12" s="115"/>
    </row>
    <row r="13" spans="1:7" ht="20.100000000000001" customHeight="1" x14ac:dyDescent="0.2">
      <c r="A13" s="46" t="s">
        <v>81</v>
      </c>
      <c r="B13" s="56">
        <f>SUM(C13:D13)</f>
        <v>0</v>
      </c>
      <c r="C13" s="43"/>
      <c r="D13" s="43"/>
      <c r="E13" s="115"/>
      <c r="F13" s="115"/>
      <c r="G13" s="115"/>
    </row>
    <row r="14" spans="1:7" ht="20.100000000000001" customHeight="1" x14ac:dyDescent="0.2">
      <c r="A14" s="46" t="s">
        <v>82</v>
      </c>
      <c r="B14" s="56">
        <v>300000</v>
      </c>
      <c r="C14" s="115"/>
      <c r="D14" s="115"/>
      <c r="E14" s="115"/>
      <c r="F14" s="115"/>
      <c r="G14" s="43"/>
    </row>
    <row r="15" spans="1:7" ht="20.100000000000001" customHeight="1" thickBot="1" x14ac:dyDescent="0.25">
      <c r="A15" s="47" t="s">
        <v>83</v>
      </c>
      <c r="B15" s="57">
        <f>SUM(C15:G15)</f>
        <v>0</v>
      </c>
      <c r="C15" s="58"/>
      <c r="D15" s="58"/>
      <c r="E15" s="58"/>
      <c r="F15" s="58"/>
      <c r="G15" s="58"/>
    </row>
    <row r="16" spans="1:7" ht="20.100000000000001" customHeight="1" thickTop="1" thickBot="1" x14ac:dyDescent="0.25">
      <c r="A16" s="46" t="s">
        <v>73</v>
      </c>
      <c r="B16" s="59">
        <f t="shared" ref="B16:G16" si="0">SUM(B8:B15)</f>
        <v>300000</v>
      </c>
      <c r="C16" s="43">
        <f>SUM(C8:C15)</f>
        <v>0</v>
      </c>
      <c r="D16" s="43">
        <f t="shared" si="0"/>
        <v>0</v>
      </c>
      <c r="E16" s="43">
        <f t="shared" si="0"/>
        <v>0</v>
      </c>
      <c r="F16" s="43">
        <f t="shared" si="0"/>
        <v>0</v>
      </c>
      <c r="G16" s="43">
        <f t="shared" si="0"/>
        <v>0</v>
      </c>
    </row>
    <row r="17" spans="1:6" x14ac:dyDescent="0.2">
      <c r="A17" s="3"/>
      <c r="B17" s="3"/>
      <c r="C17" s="3"/>
      <c r="D17" s="3"/>
      <c r="E17" s="3"/>
    </row>
    <row r="18" spans="1:6" ht="13.8" thickBot="1" x14ac:dyDescent="0.25">
      <c r="A18" s="2" t="s">
        <v>85</v>
      </c>
      <c r="B18" s="3"/>
      <c r="C18" s="3"/>
      <c r="D18" s="3"/>
      <c r="E18" s="9" t="s">
        <v>16</v>
      </c>
      <c r="F18" s="3"/>
    </row>
    <row r="19" spans="1:6" ht="26.4" x14ac:dyDescent="0.2">
      <c r="A19" s="6" t="s">
        <v>87</v>
      </c>
      <c r="B19" s="44" t="s">
        <v>120</v>
      </c>
      <c r="C19" s="118" t="s">
        <v>187</v>
      </c>
      <c r="D19" s="118" t="s">
        <v>185</v>
      </c>
      <c r="E19" s="48" t="s">
        <v>121</v>
      </c>
      <c r="F19" s="3"/>
    </row>
    <row r="20" spans="1:6" ht="20.100000000000001" customHeight="1" x14ac:dyDescent="0.2">
      <c r="A20" s="49" t="s">
        <v>3</v>
      </c>
      <c r="B20" s="60">
        <f>SUM(C20:E20)</f>
        <v>157600</v>
      </c>
      <c r="C20" s="61"/>
      <c r="D20" s="61">
        <v>157600</v>
      </c>
      <c r="E20" s="62"/>
      <c r="F20" s="3"/>
    </row>
    <row r="21" spans="1:6" ht="20.100000000000001" customHeight="1" x14ac:dyDescent="0.2">
      <c r="A21" s="49" t="s">
        <v>111</v>
      </c>
      <c r="B21" s="60">
        <f>SUM(C21:E21)</f>
        <v>67600</v>
      </c>
      <c r="C21" s="61"/>
      <c r="D21" s="61">
        <v>67600</v>
      </c>
      <c r="E21" s="62"/>
      <c r="F21" s="3"/>
    </row>
    <row r="22" spans="1:6" ht="20.100000000000001" customHeight="1" x14ac:dyDescent="0.2">
      <c r="A22" s="49" t="s">
        <v>4</v>
      </c>
      <c r="B22" s="60">
        <f t="shared" ref="B22:B32" si="1">SUM(C22:E22)</f>
        <v>0</v>
      </c>
      <c r="C22" s="61"/>
      <c r="D22" s="61"/>
      <c r="E22" s="62"/>
      <c r="F22" s="3"/>
    </row>
    <row r="23" spans="1:6" ht="20.100000000000001" customHeight="1" x14ac:dyDescent="0.2">
      <c r="A23" s="49" t="s">
        <v>5</v>
      </c>
      <c r="B23" s="60">
        <f t="shared" si="1"/>
        <v>0</v>
      </c>
      <c r="C23" s="61"/>
      <c r="D23" s="61"/>
      <c r="E23" s="62"/>
      <c r="F23" s="3"/>
    </row>
    <row r="24" spans="1:6" ht="20.100000000000001" customHeight="1" x14ac:dyDescent="0.2">
      <c r="A24" s="49" t="s">
        <v>6</v>
      </c>
      <c r="B24" s="60">
        <f t="shared" si="1"/>
        <v>0</v>
      </c>
      <c r="C24" s="61"/>
      <c r="D24" s="61"/>
      <c r="E24" s="62"/>
      <c r="F24" s="3"/>
    </row>
    <row r="25" spans="1:6" ht="20.100000000000001" customHeight="1" x14ac:dyDescent="0.2">
      <c r="A25" s="49" t="s">
        <v>7</v>
      </c>
      <c r="B25" s="60">
        <f t="shared" si="1"/>
        <v>0</v>
      </c>
      <c r="C25" s="61"/>
      <c r="D25" s="61"/>
      <c r="E25" s="62"/>
      <c r="F25" s="3"/>
    </row>
    <row r="26" spans="1:6" ht="20.100000000000001" customHeight="1" x14ac:dyDescent="0.2">
      <c r="A26" s="49" t="s">
        <v>8</v>
      </c>
      <c r="B26" s="60">
        <f t="shared" si="1"/>
        <v>0</v>
      </c>
      <c r="C26" s="61"/>
      <c r="D26" s="61"/>
      <c r="E26" s="62"/>
      <c r="F26" s="3"/>
    </row>
    <row r="27" spans="1:6" ht="20.100000000000001" customHeight="1" x14ac:dyDescent="0.2">
      <c r="A27" s="49" t="s">
        <v>88</v>
      </c>
      <c r="B27" s="60">
        <f t="shared" si="1"/>
        <v>0</v>
      </c>
      <c r="C27" s="61"/>
      <c r="D27" s="61"/>
      <c r="E27" s="62"/>
      <c r="F27" s="3"/>
    </row>
    <row r="28" spans="1:6" ht="20.100000000000001" customHeight="1" x14ac:dyDescent="0.2">
      <c r="A28" s="49" t="s">
        <v>10</v>
      </c>
      <c r="B28" s="60">
        <f t="shared" si="1"/>
        <v>0</v>
      </c>
      <c r="C28" s="61"/>
      <c r="D28" s="61"/>
      <c r="E28" s="62"/>
      <c r="F28" s="3"/>
    </row>
    <row r="29" spans="1:6" ht="20.100000000000001" customHeight="1" x14ac:dyDescent="0.2">
      <c r="A29" s="49" t="s">
        <v>11</v>
      </c>
      <c r="B29" s="60">
        <f t="shared" si="1"/>
        <v>30000</v>
      </c>
      <c r="C29" s="61"/>
      <c r="D29" s="61">
        <v>30000</v>
      </c>
      <c r="E29" s="62"/>
      <c r="F29" s="3"/>
    </row>
    <row r="30" spans="1:6" ht="20.100000000000001" customHeight="1" x14ac:dyDescent="0.2">
      <c r="A30" s="49" t="s">
        <v>12</v>
      </c>
      <c r="B30" s="60">
        <f t="shared" si="1"/>
        <v>0</v>
      </c>
      <c r="C30" s="61"/>
      <c r="D30" s="61"/>
      <c r="E30" s="62"/>
      <c r="F30" s="3"/>
    </row>
    <row r="31" spans="1:6" ht="20.100000000000001" customHeight="1" x14ac:dyDescent="0.2">
      <c r="A31" s="49" t="s">
        <v>13</v>
      </c>
      <c r="B31" s="60">
        <f t="shared" si="1"/>
        <v>0</v>
      </c>
      <c r="C31" s="61"/>
      <c r="D31" s="61"/>
      <c r="E31" s="62"/>
      <c r="F31" s="3"/>
    </row>
    <row r="32" spans="1:6" ht="20.100000000000001" customHeight="1" thickBot="1" x14ac:dyDescent="0.25">
      <c r="A32" s="47" t="s">
        <v>14</v>
      </c>
      <c r="B32" s="57">
        <f t="shared" si="1"/>
        <v>0</v>
      </c>
      <c r="C32" s="58"/>
      <c r="D32" s="58"/>
      <c r="E32" s="63"/>
      <c r="F32" s="3"/>
    </row>
    <row r="33" spans="1:6" ht="20.100000000000001" customHeight="1" thickTop="1" thickBot="1" x14ac:dyDescent="0.25">
      <c r="A33" s="46" t="s">
        <v>86</v>
      </c>
      <c r="B33" s="59">
        <f>SUM(B20:B32)</f>
        <v>255200</v>
      </c>
      <c r="C33" s="43">
        <f>SUM(C20:C32)</f>
        <v>0</v>
      </c>
      <c r="D33" s="43">
        <f>SUM(D20:D32)</f>
        <v>255200</v>
      </c>
      <c r="E33" s="64">
        <f>SUM(E20:E32)</f>
        <v>0</v>
      </c>
      <c r="F33" s="3"/>
    </row>
    <row r="34" spans="1:6" ht="6" customHeight="1" thickBot="1" x14ac:dyDescent="0.25">
      <c r="A34" s="50"/>
      <c r="B34" s="65"/>
      <c r="C34" s="65"/>
      <c r="D34" s="3"/>
      <c r="E34" s="3"/>
    </row>
    <row r="35" spans="1:6" ht="20.100000000000001" customHeight="1" thickBot="1" x14ac:dyDescent="0.25">
      <c r="A35" s="51" t="s">
        <v>122</v>
      </c>
      <c r="B35" s="52">
        <f>B16-B33</f>
        <v>44800</v>
      </c>
      <c r="C35" s="65"/>
      <c r="D35" s="3"/>
      <c r="E35" s="3"/>
    </row>
    <row r="36" spans="1:6" ht="6.75" customHeight="1" x14ac:dyDescent="0.2">
      <c r="A36" s="3"/>
      <c r="B36" s="3"/>
      <c r="C36" s="3"/>
      <c r="D36" s="3"/>
      <c r="E36" s="3"/>
    </row>
    <row r="37" spans="1:6" x14ac:dyDescent="0.2">
      <c r="A37" s="3" t="s">
        <v>89</v>
      </c>
      <c r="B37" s="3"/>
      <c r="C37" s="3"/>
      <c r="D37" s="3"/>
      <c r="E37" s="3"/>
    </row>
  </sheetData>
  <mergeCells count="2">
    <mergeCell ref="A2:F2"/>
    <mergeCell ref="A4:F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0">
    <pageSetUpPr fitToPage="1"/>
  </sheetPr>
  <dimension ref="A1:F43"/>
  <sheetViews>
    <sheetView tabSelected="1" view="pageBreakPreview" zoomScaleNormal="100" zoomScaleSheetLayoutView="100" workbookViewId="0">
      <selection activeCell="C10" sqref="C10"/>
    </sheetView>
  </sheetViews>
  <sheetFormatPr defaultColWidth="9" defaultRowHeight="13.2" x14ac:dyDescent="0.2"/>
  <cols>
    <col min="1" max="2" width="15.77734375" style="1" customWidth="1"/>
    <col min="3" max="3" width="48.33203125" style="1" customWidth="1"/>
    <col min="4" max="6" width="15.77734375" style="1" customWidth="1"/>
    <col min="7" max="16384" width="9" style="1"/>
  </cols>
  <sheetData>
    <row r="1" spans="1:6" ht="21" x14ac:dyDescent="0.2">
      <c r="A1" s="80"/>
      <c r="B1" s="2"/>
      <c r="C1" s="2"/>
      <c r="D1" s="2"/>
      <c r="E1" s="2"/>
      <c r="F1" s="77" t="s">
        <v>165</v>
      </c>
    </row>
    <row r="2" spans="1:6" ht="21" customHeight="1" x14ac:dyDescent="0.2">
      <c r="A2" s="206" t="s">
        <v>153</v>
      </c>
      <c r="B2" s="206"/>
      <c r="C2" s="206"/>
      <c r="D2" s="206"/>
      <c r="E2" s="206"/>
      <c r="F2" s="206"/>
    </row>
    <row r="3" spans="1:6" ht="21" customHeight="1" x14ac:dyDescent="0.2">
      <c r="A3" s="2" t="s">
        <v>223</v>
      </c>
      <c r="B3" s="34"/>
      <c r="C3" s="34"/>
      <c r="D3" s="34"/>
      <c r="E3" s="2" t="s">
        <v>202</v>
      </c>
      <c r="F3" s="2"/>
    </row>
    <row r="4" spans="1:6" ht="21" customHeight="1" x14ac:dyDescent="0.2">
      <c r="A4" s="3"/>
      <c r="B4" s="3"/>
      <c r="C4" s="3"/>
      <c r="D4" s="3"/>
      <c r="E4" s="3"/>
      <c r="F4" s="9" t="s">
        <v>233</v>
      </c>
    </row>
    <row r="5" spans="1:6" ht="21" customHeight="1" x14ac:dyDescent="0.2">
      <c r="A5" s="35" t="s">
        <v>56</v>
      </c>
      <c r="B5" s="36" t="s">
        <v>42</v>
      </c>
      <c r="C5" s="36" t="s">
        <v>1</v>
      </c>
      <c r="D5" s="36" t="s">
        <v>57</v>
      </c>
      <c r="E5" s="36" t="s">
        <v>106</v>
      </c>
      <c r="F5" s="36" t="s">
        <v>110</v>
      </c>
    </row>
    <row r="6" spans="1:6" ht="21" customHeight="1" x14ac:dyDescent="0.2">
      <c r="A6" s="130">
        <v>44501</v>
      </c>
      <c r="B6" s="131" t="s">
        <v>234</v>
      </c>
      <c r="C6" s="131" t="s">
        <v>234</v>
      </c>
      <c r="D6" s="132">
        <v>300000</v>
      </c>
      <c r="E6" s="38"/>
      <c r="F6" s="24">
        <f>D6+E6</f>
        <v>300000</v>
      </c>
    </row>
    <row r="7" spans="1:6" ht="26.4" x14ac:dyDescent="0.2">
      <c r="A7" s="130">
        <v>44507</v>
      </c>
      <c r="B7" s="131" t="s">
        <v>235</v>
      </c>
      <c r="C7" s="142" t="s">
        <v>240</v>
      </c>
      <c r="D7" s="38"/>
      <c r="E7" s="132">
        <v>157600</v>
      </c>
      <c r="F7" s="24">
        <f>F6+D7-E7</f>
        <v>142400</v>
      </c>
    </row>
    <row r="8" spans="1:6" ht="21" customHeight="1" x14ac:dyDescent="0.2">
      <c r="A8" s="130">
        <v>44507</v>
      </c>
      <c r="B8" s="140" t="s">
        <v>196</v>
      </c>
      <c r="C8" s="13" t="s">
        <v>243</v>
      </c>
      <c r="D8" s="18"/>
      <c r="E8" s="18">
        <v>40000</v>
      </c>
      <c r="F8" s="24">
        <f t="shared" ref="F8:F40" si="0">F7+D8-E8</f>
        <v>102400</v>
      </c>
    </row>
    <row r="9" spans="1:6" ht="28.5" customHeight="1" x14ac:dyDescent="0.2">
      <c r="A9" s="130">
        <v>44507</v>
      </c>
      <c r="B9" s="140" t="s">
        <v>196</v>
      </c>
      <c r="C9" s="13" t="s">
        <v>207</v>
      </c>
      <c r="D9" s="18"/>
      <c r="E9" s="18">
        <v>24000</v>
      </c>
      <c r="F9" s="24">
        <f t="shared" si="0"/>
        <v>78400</v>
      </c>
    </row>
    <row r="10" spans="1:6" ht="21" customHeight="1" x14ac:dyDescent="0.2">
      <c r="A10" s="130">
        <v>44507</v>
      </c>
      <c r="B10" s="140" t="s">
        <v>196</v>
      </c>
      <c r="C10" s="13" t="s">
        <v>236</v>
      </c>
      <c r="D10" s="18"/>
      <c r="E10" s="18">
        <v>3600</v>
      </c>
      <c r="F10" s="24">
        <f t="shared" si="0"/>
        <v>74800</v>
      </c>
    </row>
    <row r="11" spans="1:6" ht="26.4" x14ac:dyDescent="0.2">
      <c r="A11" s="130">
        <v>44507</v>
      </c>
      <c r="B11" s="13" t="s">
        <v>209</v>
      </c>
      <c r="C11" s="138" t="s">
        <v>238</v>
      </c>
      <c r="D11" s="24"/>
      <c r="E11" s="133">
        <v>15000</v>
      </c>
      <c r="F11" s="24">
        <f t="shared" si="0"/>
        <v>59800</v>
      </c>
    </row>
    <row r="12" spans="1:6" ht="26.4" x14ac:dyDescent="0.2">
      <c r="A12" s="130">
        <v>44517</v>
      </c>
      <c r="B12" s="13" t="s">
        <v>209</v>
      </c>
      <c r="C12" s="138" t="s">
        <v>237</v>
      </c>
      <c r="D12" s="24"/>
      <c r="E12" s="24">
        <v>15000</v>
      </c>
      <c r="F12" s="24">
        <f t="shared" si="0"/>
        <v>44800</v>
      </c>
    </row>
    <row r="13" spans="1:6" ht="21" customHeight="1" x14ac:dyDescent="0.2">
      <c r="A13" s="130"/>
      <c r="B13" s="13"/>
      <c r="C13" s="121"/>
      <c r="D13" s="24"/>
      <c r="E13" s="24"/>
      <c r="F13" s="24">
        <f t="shared" si="0"/>
        <v>44800</v>
      </c>
    </row>
    <row r="14" spans="1:6" ht="21.6" customHeight="1" x14ac:dyDescent="0.2">
      <c r="A14" s="130"/>
      <c r="B14" s="13"/>
      <c r="C14" s="138"/>
      <c r="D14" s="18"/>
      <c r="E14" s="24"/>
      <c r="F14" s="24">
        <f t="shared" si="0"/>
        <v>44800</v>
      </c>
    </row>
    <row r="15" spans="1:6" ht="21.6" customHeight="1" x14ac:dyDescent="0.2">
      <c r="A15" s="130"/>
      <c r="B15" s="13"/>
      <c r="C15" s="121"/>
      <c r="D15" s="18"/>
      <c r="E15" s="18"/>
      <c r="F15" s="24">
        <f t="shared" si="0"/>
        <v>44800</v>
      </c>
    </row>
    <row r="16" spans="1:6" ht="21" customHeight="1" x14ac:dyDescent="0.2">
      <c r="A16" s="130"/>
      <c r="B16" s="13"/>
      <c r="C16" s="121"/>
      <c r="D16" s="18"/>
      <c r="E16" s="18"/>
      <c r="F16" s="24">
        <f t="shared" si="0"/>
        <v>44800</v>
      </c>
    </row>
    <row r="17" spans="1:6" ht="21" customHeight="1" x14ac:dyDescent="0.2">
      <c r="A17" s="130"/>
      <c r="B17" s="13"/>
      <c r="C17" s="121"/>
      <c r="D17" s="18"/>
      <c r="E17" s="18"/>
      <c r="F17" s="24">
        <f t="shared" si="0"/>
        <v>44800</v>
      </c>
    </row>
    <row r="18" spans="1:6" ht="21" customHeight="1" x14ac:dyDescent="0.2">
      <c r="A18" s="130"/>
      <c r="B18" s="13"/>
      <c r="C18" s="121"/>
      <c r="D18" s="18"/>
      <c r="E18" s="18"/>
      <c r="F18" s="24">
        <f t="shared" si="0"/>
        <v>44800</v>
      </c>
    </row>
    <row r="19" spans="1:6" ht="21" customHeight="1" x14ac:dyDescent="0.2">
      <c r="A19" s="130"/>
      <c r="B19" s="13"/>
      <c r="C19" s="121"/>
      <c r="D19" s="18"/>
      <c r="E19" s="18"/>
      <c r="F19" s="24">
        <f t="shared" si="0"/>
        <v>44800</v>
      </c>
    </row>
    <row r="20" spans="1:6" ht="21" customHeight="1" x14ac:dyDescent="0.2">
      <c r="A20" s="130"/>
      <c r="B20" s="13"/>
      <c r="C20" s="121"/>
      <c r="D20" s="18"/>
      <c r="E20" s="18"/>
      <c r="F20" s="24">
        <f t="shared" si="0"/>
        <v>44800</v>
      </c>
    </row>
    <row r="21" spans="1:6" ht="21" customHeight="1" x14ac:dyDescent="0.2">
      <c r="A21" s="130"/>
      <c r="B21" s="13"/>
      <c r="C21" s="13"/>
      <c r="D21" s="24"/>
      <c r="E21" s="24"/>
      <c r="F21" s="24">
        <f t="shared" si="0"/>
        <v>44800</v>
      </c>
    </row>
    <row r="22" spans="1:6" ht="21" customHeight="1" x14ac:dyDescent="0.2">
      <c r="A22" s="130"/>
      <c r="B22" s="13"/>
      <c r="C22" s="13"/>
      <c r="D22" s="24"/>
      <c r="E22" s="24"/>
      <c r="F22" s="24">
        <f t="shared" si="0"/>
        <v>44800</v>
      </c>
    </row>
    <row r="23" spans="1:6" ht="21" customHeight="1" x14ac:dyDescent="0.2">
      <c r="A23" s="130"/>
      <c r="B23" s="13"/>
      <c r="C23" s="13"/>
      <c r="D23" s="24"/>
      <c r="E23" s="24"/>
      <c r="F23" s="24">
        <f t="shared" si="0"/>
        <v>44800</v>
      </c>
    </row>
    <row r="24" spans="1:6" ht="21" customHeight="1" x14ac:dyDescent="0.2">
      <c r="A24" s="39"/>
      <c r="B24" s="13"/>
      <c r="C24" s="13"/>
      <c r="D24" s="24"/>
      <c r="E24" s="24"/>
      <c r="F24" s="24">
        <f t="shared" si="0"/>
        <v>44800</v>
      </c>
    </row>
    <row r="25" spans="1:6" ht="21" customHeight="1" x14ac:dyDescent="0.2">
      <c r="A25" s="39"/>
      <c r="B25" s="13"/>
      <c r="C25" s="13"/>
      <c r="D25" s="24"/>
      <c r="E25" s="24"/>
      <c r="F25" s="24">
        <f t="shared" si="0"/>
        <v>44800</v>
      </c>
    </row>
    <row r="26" spans="1:6" ht="21" customHeight="1" x14ac:dyDescent="0.2">
      <c r="A26" s="39"/>
      <c r="B26" s="13"/>
      <c r="C26" s="13"/>
      <c r="D26" s="24"/>
      <c r="E26" s="24"/>
      <c r="F26" s="24">
        <f t="shared" si="0"/>
        <v>44800</v>
      </c>
    </row>
    <row r="27" spans="1:6" ht="21" customHeight="1" x14ac:dyDescent="0.2">
      <c r="A27" s="39"/>
      <c r="B27" s="13"/>
      <c r="C27" s="13"/>
      <c r="D27" s="24"/>
      <c r="E27" s="24"/>
      <c r="F27" s="24">
        <f t="shared" si="0"/>
        <v>44800</v>
      </c>
    </row>
    <row r="28" spans="1:6" ht="21" customHeight="1" x14ac:dyDescent="0.2">
      <c r="A28" s="39"/>
      <c r="B28" s="13"/>
      <c r="C28" s="13"/>
      <c r="D28" s="24"/>
      <c r="E28" s="24"/>
      <c r="F28" s="24">
        <f t="shared" si="0"/>
        <v>44800</v>
      </c>
    </row>
    <row r="29" spans="1:6" ht="21" customHeight="1" x14ac:dyDescent="0.2">
      <c r="A29" s="39"/>
      <c r="B29" s="13"/>
      <c r="C29" s="13"/>
      <c r="D29" s="24"/>
      <c r="E29" s="24"/>
      <c r="F29" s="24">
        <f t="shared" si="0"/>
        <v>44800</v>
      </c>
    </row>
    <row r="30" spans="1:6" ht="21" customHeight="1" x14ac:dyDescent="0.2">
      <c r="A30" s="39"/>
      <c r="B30" s="13"/>
      <c r="C30" s="13"/>
      <c r="D30" s="24"/>
      <c r="E30" s="24"/>
      <c r="F30" s="24">
        <f t="shared" si="0"/>
        <v>44800</v>
      </c>
    </row>
    <row r="31" spans="1:6" ht="21" customHeight="1" x14ac:dyDescent="0.2">
      <c r="A31" s="39"/>
      <c r="B31" s="13"/>
      <c r="C31" s="13"/>
      <c r="D31" s="24"/>
      <c r="E31" s="24"/>
      <c r="F31" s="24">
        <f t="shared" si="0"/>
        <v>44800</v>
      </c>
    </row>
    <row r="32" spans="1:6" ht="21" customHeight="1" x14ac:dyDescent="0.2">
      <c r="A32" s="39"/>
      <c r="B32" s="13"/>
      <c r="C32" s="13"/>
      <c r="D32" s="24"/>
      <c r="E32" s="24"/>
      <c r="F32" s="24">
        <f t="shared" si="0"/>
        <v>44800</v>
      </c>
    </row>
    <row r="33" spans="1:6" ht="21" customHeight="1" x14ac:dyDescent="0.2">
      <c r="A33" s="39"/>
      <c r="B33" s="13"/>
      <c r="C33" s="13"/>
      <c r="D33" s="24"/>
      <c r="E33" s="24"/>
      <c r="F33" s="24">
        <f>F32+D33-E33</f>
        <v>44800</v>
      </c>
    </row>
    <row r="34" spans="1:6" ht="21" customHeight="1" x14ac:dyDescent="0.2">
      <c r="A34" s="39"/>
      <c r="B34" s="13"/>
      <c r="C34" s="13"/>
      <c r="D34" s="24"/>
      <c r="E34" s="24"/>
      <c r="F34" s="24">
        <f t="shared" si="0"/>
        <v>44800</v>
      </c>
    </row>
    <row r="35" spans="1:6" ht="21" customHeight="1" x14ac:dyDescent="0.2">
      <c r="A35" s="39"/>
      <c r="B35" s="13"/>
      <c r="C35" s="13"/>
      <c r="D35" s="24"/>
      <c r="E35" s="24"/>
      <c r="F35" s="24">
        <f t="shared" si="0"/>
        <v>44800</v>
      </c>
    </row>
    <row r="36" spans="1:6" ht="21" customHeight="1" x14ac:dyDescent="0.2">
      <c r="A36" s="39"/>
      <c r="B36" s="13"/>
      <c r="C36" s="13"/>
      <c r="D36" s="24"/>
      <c r="E36" s="24"/>
      <c r="F36" s="24">
        <f t="shared" si="0"/>
        <v>44800</v>
      </c>
    </row>
    <row r="37" spans="1:6" ht="21" customHeight="1" x14ac:dyDescent="0.2">
      <c r="A37" s="39"/>
      <c r="B37" s="13"/>
      <c r="C37" s="13"/>
      <c r="D37" s="24"/>
      <c r="E37" s="24"/>
      <c r="F37" s="24">
        <f t="shared" si="0"/>
        <v>44800</v>
      </c>
    </row>
    <row r="38" spans="1:6" ht="21" customHeight="1" x14ac:dyDescent="0.2">
      <c r="A38" s="39"/>
      <c r="B38" s="13"/>
      <c r="C38" s="13"/>
      <c r="D38" s="24"/>
      <c r="E38" s="24"/>
      <c r="F38" s="24">
        <f t="shared" si="0"/>
        <v>44800</v>
      </c>
    </row>
    <row r="39" spans="1:6" ht="21" customHeight="1" x14ac:dyDescent="0.2">
      <c r="A39" s="39"/>
      <c r="B39" s="13"/>
      <c r="C39" s="13"/>
      <c r="D39" s="24"/>
      <c r="E39" s="24"/>
      <c r="F39" s="24">
        <f t="shared" si="0"/>
        <v>44800</v>
      </c>
    </row>
    <row r="40" spans="1:6" ht="21" customHeight="1" x14ac:dyDescent="0.2">
      <c r="A40" s="39"/>
      <c r="B40" s="13"/>
      <c r="C40" s="13"/>
      <c r="D40" s="24"/>
      <c r="E40" s="24"/>
      <c r="F40" s="24">
        <f t="shared" si="0"/>
        <v>44800</v>
      </c>
    </row>
    <row r="41" spans="1:6" ht="21" customHeight="1" x14ac:dyDescent="0.2">
      <c r="A41" s="37" t="s">
        <v>55</v>
      </c>
      <c r="B41" s="38"/>
      <c r="C41" s="38"/>
      <c r="D41" s="24">
        <f>SUM(D6:D40)</f>
        <v>300000</v>
      </c>
      <c r="E41" s="24">
        <f>SUM(E7:E40)</f>
        <v>255200</v>
      </c>
      <c r="F41" s="24">
        <f>F40</f>
        <v>44800</v>
      </c>
    </row>
    <row r="42" spans="1:6" x14ac:dyDescent="0.2">
      <c r="A42" s="34"/>
      <c r="B42" s="34"/>
      <c r="C42" s="34"/>
      <c r="D42" s="3"/>
      <c r="E42" s="3"/>
      <c r="F42" s="3"/>
    </row>
    <row r="43" spans="1:6" x14ac:dyDescent="0.2">
      <c r="A43" s="3" t="s">
        <v>58</v>
      </c>
      <c r="B43" s="3"/>
      <c r="C43" s="3"/>
      <c r="D43" s="3"/>
      <c r="E43" s="3"/>
      <c r="F43" s="3"/>
    </row>
  </sheetData>
  <mergeCells count="1">
    <mergeCell ref="A2:F2"/>
  </mergeCells>
  <phoneticPr fontId="2"/>
  <pageMargins left="0.78740157480314965" right="0.78740157480314965" top="0.98425196850393704" bottom="0.98425196850393704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注意事項</vt:lpstr>
      <vt:lpstr>見積企業一覧表(様式4)</vt:lpstr>
      <vt:lpstr>収支決算報告書(様式10)</vt:lpstr>
      <vt:lpstr>収益・費用明細書(様式11)</vt:lpstr>
      <vt:lpstr>差異発生理由書(様式12)</vt:lpstr>
      <vt:lpstr>消費税等計算シート（様式13）</vt:lpstr>
      <vt:lpstr>預金出納帳（様式52）</vt:lpstr>
      <vt:lpstr>'差異発生理由書(様式12)'!Print_Area</vt:lpstr>
      <vt:lpstr>'収支決算報告書(様式10)'!Print_Area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2021-12-20T00:43:44Z</dcterms:modified>
</cp:coreProperties>
</file>